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9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<sst xmlns="http://schemas.openxmlformats.org/spreadsheetml/2006/main" count="275" uniqueCount="155">
  <si>
    <t>附件</t>
  </si>
  <si>
    <t>2023年市级财政下达衔接推进乡村振兴补助资金（第二批）项目实施计划</t>
  </si>
  <si>
    <t>序号</t>
  </si>
  <si>
    <t>项目计划实施年度</t>
  </si>
  <si>
    <t>项目名称</t>
  </si>
  <si>
    <t>建设性质（新建/续建）</t>
  </si>
  <si>
    <t>时间进度
（建设起止年月）</t>
  </si>
  <si>
    <t>实施地点</t>
  </si>
  <si>
    <t>建设任务（内容）</t>
  </si>
  <si>
    <t>资金来源</t>
  </si>
  <si>
    <t>资金来源文号</t>
  </si>
  <si>
    <t>资金类别</t>
  </si>
  <si>
    <t>资金文件涉及金额（万元）</t>
  </si>
  <si>
    <t>补助标准</t>
  </si>
  <si>
    <t>建设规模</t>
  </si>
  <si>
    <t>项目类别（请筛选）</t>
  </si>
  <si>
    <t>资金规模和筹资方式</t>
  </si>
  <si>
    <t>绩效目标</t>
  </si>
  <si>
    <t>责任单位</t>
  </si>
  <si>
    <t>备注</t>
  </si>
  <si>
    <t>县（市）区</t>
  </si>
  <si>
    <t>乡（镇）</t>
  </si>
  <si>
    <t>村</t>
  </si>
  <si>
    <t>是否重点帮扶村</t>
  </si>
  <si>
    <t>单位</t>
  </si>
  <si>
    <t>数量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</si>
  <si>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</si>
  <si>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</si>
  <si>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</si>
  <si>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</si>
  <si>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</si>
  <si>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</si>
  <si>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效益指标（带农联农效果）</t>
  </si>
  <si>
    <t>产出指标（项目产出成果）</t>
  </si>
  <si>
    <t>受益
户数
（户）</t>
  </si>
  <si>
    <t>受益
人口数
（人）</t>
  </si>
  <si>
    <t>满意度指标</t>
  </si>
  <si>
    <t>项目主管单位</t>
  </si>
  <si>
    <t>项目实施单位</t>
  </si>
  <si>
    <t>后续管护单位</t>
  </si>
  <si>
    <t>合计</t>
  </si>
  <si>
    <t>2023年</t>
  </si>
  <si>
    <t>会昌县赣南脐橙水肥一体化建设项目</t>
  </si>
  <si>
    <t>新建</t>
  </si>
  <si>
    <t>2023年4月至12月</t>
  </si>
  <si>
    <t>会昌县</t>
  </si>
  <si>
    <t>各乡镇</t>
  </si>
  <si>
    <t>243个行政村</t>
  </si>
  <si>
    <t>在全县推广脐橙水肥一体化应用技术，对脱贫户、监测对象和联农带农利益联结机制完善的种植大户、经营主体9500亩新安装水肥一体化设施的果园按配置类型I360元/亩、配置类型II300元/亩的标准进行补助。</t>
  </si>
  <si>
    <t>市级资金</t>
  </si>
  <si>
    <t>赣市财农字〔2023〕64号</t>
  </si>
  <si>
    <t>扶贫发展</t>
  </si>
  <si>
    <t>全额补助</t>
  </si>
  <si>
    <t>户</t>
  </si>
  <si>
    <t>产业发展项目</t>
  </si>
  <si>
    <t>产业服务支撑项目</t>
  </si>
  <si>
    <t>智慧农业</t>
  </si>
  <si>
    <t>加快推进会昌县水肥一体化设施推广应用，引导鼓励企业、新型经营主体、种植户积极参与水肥一体化设施建设，提高水肥利用效率和实现节本增效，促进当地脱贫户、监测对象产业发展和务工就业。</t>
  </si>
  <si>
    <t>≥92%</t>
  </si>
  <si>
    <t>果茶发展服务中心</t>
  </si>
  <si>
    <t>农村分散式供水水质检测</t>
  </si>
  <si>
    <t>聘请第三方检测机构对全县供水人口100人以下的联户供水（包含乡、村两级自行修建的简易供水工程和单户式供水）的引山泉（溪）水、饮用井水（含水压井水）等分散式水样以行政村为单位，按“东、南、西、北、中”相对均匀布点的原则，在全县抽取约750户的水样进行32项常规水质指标检测，检测标准800元/份，合计总费用约60万元。</t>
  </si>
  <si>
    <t>巩固“三保障”成果项目</t>
  </si>
  <si>
    <t>农村公共服务</t>
  </si>
  <si>
    <t>其他</t>
  </si>
  <si>
    <t>加强对分散式供水的水质监测，依据《生活饮用水卫生标准》（GB 5749-2022）、《农村饮水安全评价准则》（T/CHES18-2018）相关规定，开展全县集中供水未覆盖的分散式供水户水质进行集中抽样检测，确保全县饮用分散式供水农户的饮水安全，持续巩固提升“三保障”成果。</t>
  </si>
  <si>
    <t>水利局</t>
  </si>
  <si>
    <t>供水提升工程</t>
  </si>
  <si>
    <t>续建</t>
  </si>
  <si>
    <t>2023年1月至12月</t>
  </si>
  <si>
    <t>白鹅乡</t>
  </si>
  <si>
    <t>梓坑村</t>
  </si>
  <si>
    <t>市定</t>
  </si>
  <si>
    <t>新建2座500吨的蓄水池及配套设施</t>
  </si>
  <si>
    <t>座</t>
  </si>
  <si>
    <t>乡村建设项目</t>
  </si>
  <si>
    <t>农村基础设施</t>
  </si>
  <si>
    <t>农村供水保障设施建设</t>
  </si>
  <si>
    <t>农村供水保障设施建设，提升白鹅乡梓坑村、水东村、白鹅村的饮水保障问题 ，受益农户数2187户8935人。</t>
  </si>
  <si>
    <t>≥98%</t>
  </si>
  <si>
    <t>县水利局</t>
  </si>
  <si>
    <t>梓坑村民委员会</t>
  </si>
  <si>
    <t>西江镇贝贝小南瓜示范基地基础设施改造提升</t>
  </si>
  <si>
    <t>西江镇</t>
  </si>
  <si>
    <t>千工村、饼坵村</t>
  </si>
  <si>
    <t>新建灌排水沟渠管道1600米，机耕道修复700米，新建采后处理场地1个等。</t>
  </si>
  <si>
    <t>米</t>
  </si>
  <si>
    <t>生产基地</t>
  </si>
  <si>
    <t>种植基地</t>
  </si>
  <si>
    <t>完善种植基地基础设施建设，降低灌溉、运输生产成本，提高种植亩均产值，激发当地群众发展产业的积极性，带动周边农户务工就业，受益农户245户1023人（其中脱贫户12户60人），户均增收1200元/年。</t>
  </si>
  <si>
    <t>农业农村局</t>
  </si>
  <si>
    <t>西江镇人民政府</t>
  </si>
  <si>
    <t>千工村民委员会</t>
  </si>
  <si>
    <t>右水乡贝贝小南瓜示范基地基础设施改造提升</t>
  </si>
  <si>
    <t>右水乡</t>
  </si>
  <si>
    <t>田高村、围背村</t>
  </si>
  <si>
    <t>产业路修复300米；柴油抽水机3台；切河堤100米；生产用房50平方米等</t>
  </si>
  <si>
    <t>种植业基地</t>
  </si>
  <si>
    <t>生产项目</t>
  </si>
  <si>
    <t>产业发展</t>
  </si>
  <si>
    <t>完善种植基地基础设施建设，降低灌溉、运输生产成本，提高种植亩均产值，激发当地群众发展产业的积极性，带动周边农户务工就业，受益农户80户387人（其中脱贫户16户78人），户均增收1200元/年。</t>
  </si>
  <si>
    <t>田高村民委员会</t>
  </si>
  <si>
    <t>珠兰乡贝贝小南瓜示范基地基础设施改造提升</t>
  </si>
  <si>
    <t>珠兰乡</t>
  </si>
  <si>
    <t>上照村</t>
  </si>
  <si>
    <t>新建深水井3座、灌排沟渠管道500米，机耕道修复800米，土壤改良等。</t>
  </si>
  <si>
    <t>完善种植基地基础设施建设，降低灌溉、运输生产成本，提高种植亩均产值，激发当地群众发展产业的积极性，带动周边农户务工就业，受益农户120户487人（其中脱贫户16户80人），户均增收1200元/年。</t>
  </si>
  <si>
    <t>上照村民委员会</t>
  </si>
  <si>
    <t>肉牛产业基地项目</t>
  </si>
  <si>
    <t>2023年8月至12月</t>
  </si>
  <si>
    <t>庄埠乡</t>
  </si>
  <si>
    <t>寨富村</t>
  </si>
  <si>
    <t>县定</t>
  </si>
  <si>
    <t>新建牛舍7000平方米
配套建设环保、生产管理仓储附属用房900平方米，水沟3000米，土地平整4200平方米，道路硬化1000米，;新建沼气池1座，污粪
沉淀池1座，消毒池2座，氧化塘1座等及其他相关设施设备，配套建设养殖场内环保、供水、排水、道路、电力、等相关附属工程。（寨富村出资50万元、庄埠村出资40万元、下基村出资40万元、禾坪下出资40万元、正坑村出资40万元、樟坑村出资40万元。）</t>
  </si>
  <si>
    <t>平方米</t>
  </si>
  <si>
    <t>养殖业基地</t>
  </si>
  <si>
    <t>工程实施后，有效改善当地农业产业发展条件，提高生产效率，节约生产成本，带动当地群众发展壮大农业产业规模，受益群众32户135人，人均增收1000元</t>
  </si>
  <si>
    <t>庄埠乡人民政府</t>
  </si>
  <si>
    <t>寨富村民委员会</t>
  </si>
  <si>
    <t>肉牛产业基地附属设施建设项目</t>
  </si>
  <si>
    <t>2023年9月至12月</t>
  </si>
  <si>
    <t>周田镇</t>
  </si>
  <si>
    <t>大坑、河墩、岗脑村</t>
  </si>
  <si>
    <t>肉牛产业基地附属设施建设，建设仓库约1000平方米，5m宽道路建设约485米、30*50水渠约1000米，消毒池60平方米，消毒池钢结构更衣室20平方米、氧化塘1个、化粪池1个、地面硬化、附属用房、基地基础设施建设及配套设施建设等。（大坑、河墩村每村投资入股50万元；岗脑村投资入股100万元）</t>
  </si>
  <si>
    <t>配套设施项目</t>
  </si>
  <si>
    <t>产业园（区）</t>
  </si>
  <si>
    <t>大坑、河墩、岗脑村投资入股产业基地附属设施，项目建成收益按入股资金比例分红，项目实施后，带动产业发展，促进产业增收，村集体受益的情况:预计每年盈利约15万元以上，受益群众10户30人，其脱贫户2户7人，户均增收3000元以上。</t>
  </si>
  <si>
    <t>周田镇人民政府</t>
  </si>
  <si>
    <t>岗脑村民委员会</t>
  </si>
  <si>
    <t>鸵鸟养殖基地配套设施建设</t>
  </si>
  <si>
    <t>2023年6月至12月</t>
  </si>
  <si>
    <t>庄口镇</t>
  </si>
  <si>
    <t>大陂村</t>
  </si>
  <si>
    <t>否</t>
  </si>
  <si>
    <t>新建鸵鸟孵化室50平方米，鸵鸟育雏室400平方米，种鸟养殖区200平方米，草料间80平方米等及水、电、路等配套设施。</t>
  </si>
  <si>
    <t>项目建成后收益归村集体所有，可带动全镇鸵鸟养殖产业发展，促进产业增收，村集体受益的情况:预计每年盈利约100万元以上，受益群众28户126人（其脱贫户5户19人），户均增收2000元以上。</t>
  </si>
  <si>
    <t>庄口镇人民政府</t>
  </si>
  <si>
    <t>大陂村民委员会</t>
  </si>
  <si>
    <t>农机设备购置项目</t>
  </si>
  <si>
    <t>麻州镇</t>
  </si>
  <si>
    <t>齐心村</t>
  </si>
  <si>
    <t>省定</t>
  </si>
  <si>
    <t>购置收割机11台，轮式拖拉机5台，高速插秧机7台，旋耕机5台，烘干机5台。</t>
  </si>
  <si>
    <t>台</t>
  </si>
  <si>
    <t>农业社会化服务</t>
  </si>
  <si>
    <t>项目实施后，有效提高当地农业生产机械化水平，降低生产成本，提高生产效率，激发当地群众发展农业产业的积极性，促进农业产业增收，受益脱贫和54户265人，户均增收2000元以上。</t>
  </si>
  <si>
    <t>麻州镇人民政府</t>
  </si>
  <si>
    <t>齐心村民委员会</t>
  </si>
  <si>
    <t>种养田园综合体建设项目</t>
  </si>
  <si>
    <t>2023年10月-2024年2月</t>
  </si>
  <si>
    <t>筠门岭镇</t>
  </si>
  <si>
    <t>羊角村</t>
  </si>
  <si>
    <t>新建现代化肉牛养殖基地600㎡，化粪池300m³、净氧化塘3*100m³、新开土路土方4000m³，牧草种植5亩，牛栏舍及附属用房等基础设施及水电等配套设施建设。</t>
  </si>
  <si>
    <t>通过建设肉牛产业基地，带动脱贫户发展产业，每年可增加村集体经济收入，用于持续改善人居环境、完善村基础设施建设、增加公益性岗位，预计受益户数120户，受益人数520人。其中脱贫户30户，120人。</t>
  </si>
  <si>
    <t>羊角村民委员会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</si>
</sst>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4"/>
      <color theme="1"/>
      <name val="宋体"/>
      <family val="0"/>
    </font>
    <font>
      <sz val="14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tabSelected="1" zoomScale="90" zoomScaleNormal="90" zoomScaleSheetLayoutView="100" workbookViewId="0" topLeftCell="P1">
      <selection activeCell="AE16" sqref="AE16"/>
    </sheetView>
  </sheetViews>
  <sheetFormatPr defaultColWidth="18.421875" defaultRowHeight="37.5" customHeight="1"/>
  <cols>
    <col min="1" max="1" width="4.8515625" style="4" customWidth="1"/>
    <col min="2" max="2" width="11.8515625" style="4" customWidth="1"/>
    <col min="3" max="3" width="23.140625" style="4" customWidth="1"/>
    <col min="4" max="4" width="8.28125" style="4" customWidth="1"/>
    <col min="5" max="5" width="17.57421875" style="4" customWidth="1"/>
    <col min="6" max="6" width="8.28125" style="4" customWidth="1"/>
    <col min="7" max="8" width="9.00390625" style="4" customWidth="1"/>
    <col min="9" max="9" width="11.8515625" style="4" customWidth="1"/>
    <col min="10" max="10" width="58.140625" style="4" customWidth="1"/>
    <col min="11" max="11" width="12.421875" style="4" customWidth="1"/>
    <col min="12" max="12" width="14.57421875" style="4" customWidth="1"/>
    <col min="13" max="13" width="13.28125" style="4" customWidth="1"/>
    <col min="14" max="14" width="21.140625" style="4" customWidth="1"/>
    <col min="15" max="15" width="18.8515625" style="4" customWidth="1"/>
    <col min="16" max="16" width="11.7109375" style="4" customWidth="1"/>
    <col min="17" max="17" width="8.00390625" style="4" customWidth="1"/>
    <col min="18" max="18" width="10.421875" style="4" customWidth="1"/>
    <col min="19" max="19" width="13.00390625" style="4" customWidth="1"/>
    <col min="20" max="20" width="14.421875" style="4" customWidth="1"/>
    <col min="21" max="21" width="10.8515625" style="4" customWidth="1"/>
    <col min="22" max="22" width="11.8515625" style="5" customWidth="1"/>
    <col min="23" max="23" width="9.421875" style="4" customWidth="1"/>
    <col min="24" max="24" width="35.421875" style="4" customWidth="1"/>
    <col min="25" max="25" width="39.28125" style="4" customWidth="1"/>
    <col min="26" max="27" width="8.57421875" style="4" customWidth="1"/>
    <col min="28" max="28" width="8.421875" style="4" customWidth="1"/>
    <col min="29" max="29" width="8.140625" style="4" customWidth="1"/>
    <col min="30" max="30" width="10.8515625" style="4" customWidth="1"/>
    <col min="31" max="31" width="11.8515625" style="4" customWidth="1"/>
    <col min="32" max="32" width="14.421875" style="4" customWidth="1"/>
    <col min="33" max="254" width="18.421875" style="1" customWidth="1"/>
    <col min="255" max="16384" width="18.421875" style="1" customWidth="1"/>
  </cols>
  <sheetData>
    <row r="1" spans="1:32" s="1" customFormat="1" ht="24" customHeight="1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2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9" t="s">
        <v>14</v>
      </c>
      <c r="Q3" s="9"/>
      <c r="R3" s="9" t="s">
        <v>15</v>
      </c>
      <c r="S3" s="9"/>
      <c r="T3" s="9"/>
      <c r="U3" s="9" t="s">
        <v>16</v>
      </c>
      <c r="V3" s="19"/>
      <c r="W3" s="9"/>
      <c r="X3" s="9" t="s">
        <v>17</v>
      </c>
      <c r="Y3" s="9"/>
      <c r="Z3" s="9"/>
      <c r="AA3" s="9"/>
      <c r="AB3" s="9"/>
      <c r="AC3" s="9" t="s">
        <v>18</v>
      </c>
      <c r="AD3" s="9"/>
      <c r="AE3" s="9"/>
      <c r="AF3" s="9" t="s">
        <v>19</v>
      </c>
    </row>
    <row r="4" spans="1:32" s="3" customFormat="1" ht="91.5" customHeight="1">
      <c r="A4" s="10"/>
      <c r="B4" s="10"/>
      <c r="C4" s="10"/>
      <c r="D4" s="10"/>
      <c r="E4" s="10"/>
      <c r="F4" s="10" t="s">
        <v>20</v>
      </c>
      <c r="G4" s="10" t="s">
        <v>21</v>
      </c>
      <c r="H4" s="10" t="s">
        <v>22</v>
      </c>
      <c r="I4" s="10" t="s">
        <v>23</v>
      </c>
      <c r="J4" s="10"/>
      <c r="K4" s="16"/>
      <c r="L4" s="16"/>
      <c r="M4" s="16"/>
      <c r="N4" s="16"/>
      <c r="O4" s="16"/>
      <c r="P4" s="10" t="s">
        <v>24</v>
      </c>
      <c r="Q4" s="10" t="s">
        <v>25</v>
      </c>
      <c r="R4" s="10" t="s">
        <v>26</v>
      </c>
      <c r="S4" s="10" t="s">
        <v>27</v>
      </c>
      <c r="T4" s="10" t="s">
        <v>28</v>
      </c>
      <c r="U4" s="10" t="s">
        <v>29</v>
      </c>
      <c r="V4" s="20" t="s">
        <v>30</v>
      </c>
      <c r="W4" s="10" t="s">
        <v>31</v>
      </c>
      <c r="X4" s="10" t="s">
        <v>32</v>
      </c>
      <c r="Y4" s="10" t="s">
        <v>33</v>
      </c>
      <c r="Z4" s="10" t="s">
        <v>34</v>
      </c>
      <c r="AA4" s="10" t="s">
        <v>35</v>
      </c>
      <c r="AB4" s="10" t="s">
        <v>36</v>
      </c>
      <c r="AC4" s="9" t="s">
        <v>37</v>
      </c>
      <c r="AD4" s="9" t="s">
        <v>38</v>
      </c>
      <c r="AE4" s="9" t="s">
        <v>39</v>
      </c>
      <c r="AF4" s="9"/>
    </row>
    <row r="5" spans="1:32" s="3" customFormat="1" ht="33.75" customHeight="1">
      <c r="A5" s="11" t="s">
        <v>40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f>SUM(U6:U20)</f>
        <v>1579.04</v>
      </c>
      <c r="V5" s="13">
        <f>SUM(V6:V20)</f>
        <v>1579.04</v>
      </c>
      <c r="W5" s="13">
        <f>SUM(W6:W20)</f>
        <v>0</v>
      </c>
      <c r="X5" s="13"/>
      <c r="Y5" s="13"/>
      <c r="Z5" s="13"/>
      <c r="AA5" s="13"/>
      <c r="AB5" s="13"/>
      <c r="AC5" s="9"/>
      <c r="AD5" s="9"/>
      <c r="AE5" s="9"/>
      <c r="AF5" s="9"/>
    </row>
    <row r="6" spans="1:32" s="1" customFormat="1" ht="93">
      <c r="A6" s="14">
        <f>SUBTOTAL(103,$B$6:B6)*1</f>
        <v>1</v>
      </c>
      <c r="B6" s="14" t="s">
        <v>41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46</v>
      </c>
      <c r="H6" s="14" t="s">
        <v>47</v>
      </c>
      <c r="I6" s="14" t="e">
        <v>#N/A</v>
      </c>
      <c r="J6" s="14" t="s">
        <v>48</v>
      </c>
      <c r="K6" s="14" t="s">
        <v>49</v>
      </c>
      <c r="L6" s="14" t="s">
        <v>50</v>
      </c>
      <c r="M6" s="14" t="s">
        <v>51</v>
      </c>
      <c r="N6" s="14">
        <v>1579.04</v>
      </c>
      <c r="O6" s="14" t="s">
        <v>52</v>
      </c>
      <c r="P6" s="14" t="s">
        <v>53</v>
      </c>
      <c r="Q6" s="14">
        <v>298</v>
      </c>
      <c r="R6" s="14" t="s">
        <v>54</v>
      </c>
      <c r="S6" s="14" t="s">
        <v>55</v>
      </c>
      <c r="T6" s="14" t="s">
        <v>56</v>
      </c>
      <c r="U6" s="14">
        <v>280</v>
      </c>
      <c r="V6" s="21">
        <v>280</v>
      </c>
      <c r="W6" s="14"/>
      <c r="X6" s="22" t="s">
        <v>57</v>
      </c>
      <c r="Y6" s="22" t="str">
        <f>J6</f>
        <v>在全县推广脐橙水肥一体化应用技术，对脱贫户、监测对象和联农带农利益联结机制完善的种植大户、经营主体9500亩新安装水肥一体化设施的果园按配置类型I360元/亩、配置类型II300元/亩的标准进行补助。</v>
      </c>
      <c r="Z6" s="22">
        <v>325</v>
      </c>
      <c r="AA6" s="22">
        <v>1462</v>
      </c>
      <c r="AB6" s="23" t="s">
        <v>58</v>
      </c>
      <c r="AC6" s="22" t="s">
        <v>59</v>
      </c>
      <c r="AD6" s="22" t="s">
        <v>46</v>
      </c>
      <c r="AE6" s="22" t="s">
        <v>46</v>
      </c>
      <c r="AF6" s="22"/>
    </row>
    <row r="7" spans="1:32" s="1" customFormat="1" ht="140.25">
      <c r="A7" s="14">
        <f>SUBTOTAL(103,$B$6:B7)*1</f>
        <v>2</v>
      </c>
      <c r="B7" s="14" t="s">
        <v>41</v>
      </c>
      <c r="C7" s="14" t="s">
        <v>60</v>
      </c>
      <c r="D7" s="14" t="s">
        <v>43</v>
      </c>
      <c r="E7" s="14" t="s">
        <v>44</v>
      </c>
      <c r="F7" s="14" t="s">
        <v>45</v>
      </c>
      <c r="G7" s="14" t="s">
        <v>46</v>
      </c>
      <c r="H7" s="14" t="s">
        <v>47</v>
      </c>
      <c r="I7" s="14" t="e">
        <v>#N/A</v>
      </c>
      <c r="J7" s="14" t="s">
        <v>61</v>
      </c>
      <c r="K7" s="14" t="s">
        <v>49</v>
      </c>
      <c r="L7" s="14" t="s">
        <v>50</v>
      </c>
      <c r="M7" s="14" t="s">
        <v>51</v>
      </c>
      <c r="N7" s="14">
        <v>1579.04</v>
      </c>
      <c r="O7" s="14" t="s">
        <v>52</v>
      </c>
      <c r="P7" s="14" t="s">
        <v>53</v>
      </c>
      <c r="Q7" s="14">
        <v>750</v>
      </c>
      <c r="R7" s="14" t="s">
        <v>62</v>
      </c>
      <c r="S7" s="14" t="s">
        <v>63</v>
      </c>
      <c r="T7" s="14" t="s">
        <v>64</v>
      </c>
      <c r="U7" s="14">
        <v>60</v>
      </c>
      <c r="V7" s="21">
        <v>60</v>
      </c>
      <c r="W7" s="14"/>
      <c r="X7" s="22" t="s">
        <v>65</v>
      </c>
      <c r="Y7" s="22" t="str">
        <f aca="true" t="shared" si="0" ref="Y7:Y16">J7</f>
        <v>聘请第三方检测机构对全县供水人口100人以下的联户供水（包含乡、村两级自行修建的简易供水工程和单户式供水）的引山泉（溪）水、饮用井水（含水压井水）等分散式水样以行政村为单位，按“东、南、西、北、中”相对均匀布点的原则，在全县抽取约750户的水样进行32项常规水质指标检测，检测标准800元/份，合计总费用约60万元。</v>
      </c>
      <c r="Z7" s="22">
        <v>8300</v>
      </c>
      <c r="AA7" s="22">
        <v>33500</v>
      </c>
      <c r="AB7" s="23" t="s">
        <v>58</v>
      </c>
      <c r="AC7" s="22" t="s">
        <v>66</v>
      </c>
      <c r="AD7" s="22" t="s">
        <v>46</v>
      </c>
      <c r="AE7" s="22" t="s">
        <v>46</v>
      </c>
      <c r="AF7" s="22"/>
    </row>
    <row r="8" spans="1:32" s="1" customFormat="1" ht="62.25">
      <c r="A8" s="14">
        <f>SUBTOTAL(103,$B$6:B8)*1</f>
        <v>3</v>
      </c>
      <c r="B8" s="14" t="s">
        <v>41</v>
      </c>
      <c r="C8" s="14" t="s">
        <v>67</v>
      </c>
      <c r="D8" s="14" t="s">
        <v>68</v>
      </c>
      <c r="E8" s="14" t="s">
        <v>69</v>
      </c>
      <c r="F8" s="14" t="s">
        <v>45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49</v>
      </c>
      <c r="L8" s="14" t="s">
        <v>50</v>
      </c>
      <c r="M8" s="14" t="s">
        <v>51</v>
      </c>
      <c r="N8" s="14">
        <v>1579.04</v>
      </c>
      <c r="O8" s="14" t="s">
        <v>52</v>
      </c>
      <c r="P8" s="14" t="s">
        <v>74</v>
      </c>
      <c r="Q8" s="14">
        <v>1</v>
      </c>
      <c r="R8" s="14" t="s">
        <v>75</v>
      </c>
      <c r="S8" s="14" t="s">
        <v>76</v>
      </c>
      <c r="T8" s="14" t="s">
        <v>77</v>
      </c>
      <c r="U8" s="14">
        <v>278</v>
      </c>
      <c r="V8" s="21">
        <v>278</v>
      </c>
      <c r="W8" s="14"/>
      <c r="X8" s="22" t="s">
        <v>78</v>
      </c>
      <c r="Y8" s="22" t="str">
        <f t="shared" si="0"/>
        <v>新建2座500吨的蓄水池及配套设施</v>
      </c>
      <c r="Z8" s="22">
        <v>287</v>
      </c>
      <c r="AA8" s="22">
        <v>8935</v>
      </c>
      <c r="AB8" s="23" t="s">
        <v>79</v>
      </c>
      <c r="AC8" s="22" t="s">
        <v>66</v>
      </c>
      <c r="AD8" s="22" t="s">
        <v>80</v>
      </c>
      <c r="AE8" s="22" t="s">
        <v>81</v>
      </c>
      <c r="AF8" s="22"/>
    </row>
    <row r="9" spans="1:32" s="1" customFormat="1" ht="93">
      <c r="A9" s="14">
        <f>SUBTOTAL(103,$B$6:B9)*1</f>
        <v>4</v>
      </c>
      <c r="B9" s="14" t="s">
        <v>41</v>
      </c>
      <c r="C9" s="14" t="s">
        <v>82</v>
      </c>
      <c r="D9" s="14" t="s">
        <v>43</v>
      </c>
      <c r="E9" s="14" t="s">
        <v>44</v>
      </c>
      <c r="F9" s="14" t="s">
        <v>45</v>
      </c>
      <c r="G9" s="14" t="s">
        <v>83</v>
      </c>
      <c r="H9" s="14" t="s">
        <v>84</v>
      </c>
      <c r="I9" s="14" t="e">
        <v>#N/A</v>
      </c>
      <c r="J9" s="14" t="s">
        <v>85</v>
      </c>
      <c r="K9" s="14" t="s">
        <v>49</v>
      </c>
      <c r="L9" s="14" t="s">
        <v>50</v>
      </c>
      <c r="M9" s="14" t="s">
        <v>51</v>
      </c>
      <c r="N9" s="14">
        <v>1579.04</v>
      </c>
      <c r="O9" s="14" t="s">
        <v>52</v>
      </c>
      <c r="P9" s="14" t="s">
        <v>86</v>
      </c>
      <c r="Q9" s="14">
        <v>1600</v>
      </c>
      <c r="R9" s="14" t="s">
        <v>54</v>
      </c>
      <c r="S9" s="14" t="s">
        <v>87</v>
      </c>
      <c r="T9" s="14" t="s">
        <v>88</v>
      </c>
      <c r="U9" s="14">
        <v>49</v>
      </c>
      <c r="V9" s="21">
        <v>49</v>
      </c>
      <c r="W9" s="14"/>
      <c r="X9" s="22" t="s">
        <v>89</v>
      </c>
      <c r="Y9" s="22" t="str">
        <f t="shared" si="0"/>
        <v>新建灌排水沟渠管道1600米，机耕道修复700米，新建采后处理场地1个等。</v>
      </c>
      <c r="Z9" s="22">
        <v>245</v>
      </c>
      <c r="AA9" s="22">
        <v>1023</v>
      </c>
      <c r="AB9" s="23" t="s">
        <v>58</v>
      </c>
      <c r="AC9" s="22" t="s">
        <v>90</v>
      </c>
      <c r="AD9" s="22" t="s">
        <v>91</v>
      </c>
      <c r="AE9" s="22" t="s">
        <v>92</v>
      </c>
      <c r="AF9" s="22"/>
    </row>
    <row r="10" spans="1:32" s="1" customFormat="1" ht="93">
      <c r="A10" s="14">
        <f>SUBTOTAL(103,$B$6:B10)*1</f>
        <v>5</v>
      </c>
      <c r="B10" s="14">
        <v>2023</v>
      </c>
      <c r="C10" s="14" t="s">
        <v>93</v>
      </c>
      <c r="D10" s="14" t="s">
        <v>43</v>
      </c>
      <c r="E10" s="14" t="s">
        <v>44</v>
      </c>
      <c r="F10" s="14" t="s">
        <v>45</v>
      </c>
      <c r="G10" s="14" t="s">
        <v>94</v>
      </c>
      <c r="H10" s="14" t="s">
        <v>95</v>
      </c>
      <c r="I10" s="14" t="e">
        <v>#N/A</v>
      </c>
      <c r="J10" s="14" t="s">
        <v>96</v>
      </c>
      <c r="K10" s="14" t="s">
        <v>49</v>
      </c>
      <c r="L10" s="14" t="s">
        <v>50</v>
      </c>
      <c r="M10" s="14" t="s">
        <v>51</v>
      </c>
      <c r="N10" s="14">
        <v>1579.04</v>
      </c>
      <c r="O10" s="14" t="s">
        <v>52</v>
      </c>
      <c r="P10" s="14" t="s">
        <v>86</v>
      </c>
      <c r="Q10" s="14">
        <v>400</v>
      </c>
      <c r="R10" s="14" t="s">
        <v>97</v>
      </c>
      <c r="S10" s="14" t="s">
        <v>98</v>
      </c>
      <c r="T10" s="14" t="s">
        <v>99</v>
      </c>
      <c r="U10" s="14">
        <v>29.04</v>
      </c>
      <c r="V10" s="21">
        <v>29.04</v>
      </c>
      <c r="W10" s="14"/>
      <c r="X10" s="22" t="s">
        <v>100</v>
      </c>
      <c r="Y10" s="22" t="str">
        <f t="shared" si="0"/>
        <v>产业路修复300米；柴油抽水机3台；切河堤100米；生产用房50平方米等</v>
      </c>
      <c r="Z10" s="22">
        <v>80</v>
      </c>
      <c r="AA10" s="22">
        <v>387</v>
      </c>
      <c r="AB10" s="23" t="s">
        <v>58</v>
      </c>
      <c r="AC10" s="22" t="s">
        <v>90</v>
      </c>
      <c r="AD10" s="22" t="s">
        <v>101</v>
      </c>
      <c r="AE10" s="22" t="s">
        <v>101</v>
      </c>
      <c r="AF10" s="22"/>
    </row>
    <row r="11" spans="1:32" s="1" customFormat="1" ht="93">
      <c r="A11" s="14">
        <f>SUBTOTAL(103,$B$6:B11)*1</f>
        <v>6</v>
      </c>
      <c r="B11" s="14">
        <v>2023</v>
      </c>
      <c r="C11" s="14" t="s">
        <v>102</v>
      </c>
      <c r="D11" s="14" t="s">
        <v>43</v>
      </c>
      <c r="E11" s="14" t="s">
        <v>44</v>
      </c>
      <c r="F11" s="14" t="s">
        <v>45</v>
      </c>
      <c r="G11" s="14" t="s">
        <v>103</v>
      </c>
      <c r="H11" s="14" t="s">
        <v>104</v>
      </c>
      <c r="I11" s="14" t="s">
        <v>72</v>
      </c>
      <c r="J11" s="14" t="s">
        <v>105</v>
      </c>
      <c r="K11" s="14" t="s">
        <v>49</v>
      </c>
      <c r="L11" s="14" t="s">
        <v>50</v>
      </c>
      <c r="M11" s="14" t="s">
        <v>51</v>
      </c>
      <c r="N11" s="14">
        <v>1579.04</v>
      </c>
      <c r="O11" s="14" t="s">
        <v>52</v>
      </c>
      <c r="P11" s="14" t="s">
        <v>86</v>
      </c>
      <c r="Q11" s="14">
        <v>500</v>
      </c>
      <c r="R11" s="14" t="s">
        <v>97</v>
      </c>
      <c r="S11" s="14" t="s">
        <v>98</v>
      </c>
      <c r="T11" s="14" t="s">
        <v>99</v>
      </c>
      <c r="U11" s="14">
        <v>28</v>
      </c>
      <c r="V11" s="21">
        <v>28</v>
      </c>
      <c r="W11" s="14"/>
      <c r="X11" s="22" t="s">
        <v>106</v>
      </c>
      <c r="Y11" s="22" t="str">
        <f t="shared" si="0"/>
        <v>新建深水井3座、灌排沟渠管道500米，机耕道修复800米，土壤改良等。</v>
      </c>
      <c r="Z11" s="22">
        <v>120</v>
      </c>
      <c r="AA11" s="22">
        <v>487</v>
      </c>
      <c r="AB11" s="23" t="s">
        <v>58</v>
      </c>
      <c r="AC11" s="22" t="s">
        <v>90</v>
      </c>
      <c r="AD11" s="22" t="s">
        <v>107</v>
      </c>
      <c r="AE11" s="22" t="s">
        <v>107</v>
      </c>
      <c r="AF11" s="22"/>
    </row>
    <row r="12" spans="1:32" s="1" customFormat="1" ht="186.75">
      <c r="A12" s="14">
        <f>SUBTOTAL(103,$B$6:B12)*1</f>
        <v>7</v>
      </c>
      <c r="B12" s="14" t="s">
        <v>41</v>
      </c>
      <c r="C12" s="14" t="s">
        <v>108</v>
      </c>
      <c r="D12" s="14" t="s">
        <v>43</v>
      </c>
      <c r="E12" s="14" t="s">
        <v>109</v>
      </c>
      <c r="F12" s="14" t="s">
        <v>45</v>
      </c>
      <c r="G12" s="14" t="s">
        <v>110</v>
      </c>
      <c r="H12" s="14" t="s">
        <v>111</v>
      </c>
      <c r="I12" s="14" t="s">
        <v>112</v>
      </c>
      <c r="J12" s="14" t="s">
        <v>113</v>
      </c>
      <c r="K12" s="14" t="s">
        <v>49</v>
      </c>
      <c r="L12" s="14" t="s">
        <v>50</v>
      </c>
      <c r="M12" s="14" t="s">
        <v>51</v>
      </c>
      <c r="N12" s="14">
        <v>1579.04</v>
      </c>
      <c r="O12" s="14" t="s">
        <v>52</v>
      </c>
      <c r="P12" s="14" t="s">
        <v>114</v>
      </c>
      <c r="Q12" s="14">
        <v>5000</v>
      </c>
      <c r="R12" s="14" t="s">
        <v>99</v>
      </c>
      <c r="S12" s="14" t="s">
        <v>98</v>
      </c>
      <c r="T12" s="14" t="s">
        <v>115</v>
      </c>
      <c r="U12" s="14">
        <v>250</v>
      </c>
      <c r="V12" s="21">
        <v>250</v>
      </c>
      <c r="W12" s="14"/>
      <c r="X12" s="22" t="s">
        <v>116</v>
      </c>
      <c r="Y12" s="22" t="str">
        <f t="shared" si="0"/>
        <v>新建牛舍7000平方米
配套建设环保、生产管理仓储附属用房900平方米，水沟3000米，土地平整4200平方米，道路硬化1000米，;新建沼气池1座，污粪
沉淀池1座，消毒池2座，氧化塘1座等及其他相关设施设备，配套建设养殖场内环保、供水、排水、道路、电力、等相关附属工程。（寨富村出资50万元、庄埠村出资40万元、下基村出资40万元、禾坪下出资40万元、正坑村出资40万元、樟坑村出资40万元。）</v>
      </c>
      <c r="Z12" s="22">
        <v>32</v>
      </c>
      <c r="AA12" s="22">
        <v>135</v>
      </c>
      <c r="AB12" s="23" t="s">
        <v>58</v>
      </c>
      <c r="AC12" s="22" t="s">
        <v>90</v>
      </c>
      <c r="AD12" s="22" t="s">
        <v>117</v>
      </c>
      <c r="AE12" s="22" t="s">
        <v>118</v>
      </c>
      <c r="AF12" s="22"/>
    </row>
    <row r="13" spans="1:32" s="1" customFormat="1" ht="124.5">
      <c r="A13" s="14">
        <f>SUBTOTAL(103,$B$6:B13)*1</f>
        <v>8</v>
      </c>
      <c r="B13" s="14" t="s">
        <v>41</v>
      </c>
      <c r="C13" s="14" t="s">
        <v>119</v>
      </c>
      <c r="D13" s="14" t="s">
        <v>43</v>
      </c>
      <c r="E13" s="14" t="s">
        <v>120</v>
      </c>
      <c r="F13" s="14" t="s">
        <v>45</v>
      </c>
      <c r="G13" s="14" t="s">
        <v>121</v>
      </c>
      <c r="H13" s="14" t="s">
        <v>122</v>
      </c>
      <c r="I13" s="14" t="e">
        <v>#N/A</v>
      </c>
      <c r="J13" s="14" t="s">
        <v>123</v>
      </c>
      <c r="K13" s="14" t="s">
        <v>49</v>
      </c>
      <c r="L13" s="14" t="s">
        <v>50</v>
      </c>
      <c r="M13" s="14" t="s">
        <v>51</v>
      </c>
      <c r="N13" s="14">
        <v>1579.04</v>
      </c>
      <c r="O13" s="14" t="s">
        <v>52</v>
      </c>
      <c r="P13" s="14" t="s">
        <v>86</v>
      </c>
      <c r="Q13" s="14">
        <v>1000</v>
      </c>
      <c r="R13" s="14" t="s">
        <v>99</v>
      </c>
      <c r="S13" s="14" t="s">
        <v>124</v>
      </c>
      <c r="T13" s="14" t="s">
        <v>125</v>
      </c>
      <c r="U13" s="14">
        <v>200</v>
      </c>
      <c r="V13" s="21">
        <v>200</v>
      </c>
      <c r="W13" s="14"/>
      <c r="X13" s="22" t="s">
        <v>126</v>
      </c>
      <c r="Y13" s="22" t="str">
        <f t="shared" si="0"/>
        <v>肉牛产业基地附属设施建设，建设仓库约1000平方米，5m宽道路建设约485米、30*50水渠约1000米，消毒池60平方米，消毒池钢结构更衣室20平方米、氧化塘1个、化粪池1个、地面硬化、附属用房、基地基础设施建设及配套设施建设等。（大坑、河墩村每村投资入股50万元；岗脑村投资入股100万元）</v>
      </c>
      <c r="Z13" s="22">
        <v>10</v>
      </c>
      <c r="AA13" s="22">
        <v>30</v>
      </c>
      <c r="AB13" s="23" t="s">
        <v>58</v>
      </c>
      <c r="AC13" s="22" t="s">
        <v>90</v>
      </c>
      <c r="AD13" s="22" t="s">
        <v>127</v>
      </c>
      <c r="AE13" s="22" t="s">
        <v>128</v>
      </c>
      <c r="AF13" s="22"/>
    </row>
    <row r="14" spans="1:32" s="1" customFormat="1" ht="93">
      <c r="A14" s="14">
        <f>SUBTOTAL(103,$B$6:B14)*1</f>
        <v>9</v>
      </c>
      <c r="B14" s="14" t="s">
        <v>41</v>
      </c>
      <c r="C14" s="14" t="s">
        <v>129</v>
      </c>
      <c r="D14" s="14" t="s">
        <v>43</v>
      </c>
      <c r="E14" s="14" t="s">
        <v>130</v>
      </c>
      <c r="F14" s="14" t="s">
        <v>45</v>
      </c>
      <c r="G14" s="14" t="s">
        <v>131</v>
      </c>
      <c r="H14" s="14" t="s">
        <v>132</v>
      </c>
      <c r="I14" s="14" t="s">
        <v>133</v>
      </c>
      <c r="J14" s="14" t="s">
        <v>134</v>
      </c>
      <c r="K14" s="14" t="s">
        <v>49</v>
      </c>
      <c r="L14" s="14" t="s">
        <v>50</v>
      </c>
      <c r="M14" s="14" t="s">
        <v>51</v>
      </c>
      <c r="N14" s="14">
        <v>1579.04</v>
      </c>
      <c r="O14" s="14" t="s">
        <v>52</v>
      </c>
      <c r="P14" s="14" t="s">
        <v>114</v>
      </c>
      <c r="Q14" s="14">
        <f>50+400+200+80</f>
        <v>730</v>
      </c>
      <c r="R14" s="14" t="s">
        <v>99</v>
      </c>
      <c r="S14" s="14" t="s">
        <v>98</v>
      </c>
      <c r="T14" s="14" t="s">
        <v>115</v>
      </c>
      <c r="U14" s="14">
        <v>40</v>
      </c>
      <c r="V14" s="21">
        <v>40</v>
      </c>
      <c r="W14" s="14"/>
      <c r="X14" s="22" t="s">
        <v>135</v>
      </c>
      <c r="Y14" s="22" t="str">
        <f t="shared" si="0"/>
        <v>新建鸵鸟孵化室50平方米，鸵鸟育雏室400平方米，种鸟养殖区200平方米，草料间80平方米等及水、电、路等配套设施。</v>
      </c>
      <c r="Z14" s="22">
        <v>28</v>
      </c>
      <c r="AA14" s="22">
        <v>126</v>
      </c>
      <c r="AB14" s="23" t="s">
        <v>58</v>
      </c>
      <c r="AC14" s="22" t="s">
        <v>90</v>
      </c>
      <c r="AD14" s="22" t="s">
        <v>136</v>
      </c>
      <c r="AE14" s="22" t="s">
        <v>137</v>
      </c>
      <c r="AF14" s="22"/>
    </row>
    <row r="15" spans="1:32" s="1" customFormat="1" ht="93">
      <c r="A15" s="14">
        <f>SUBTOTAL(103,$B$6:B15)*1</f>
        <v>10</v>
      </c>
      <c r="B15" s="14" t="s">
        <v>41</v>
      </c>
      <c r="C15" s="14" t="s">
        <v>138</v>
      </c>
      <c r="D15" s="14" t="s">
        <v>43</v>
      </c>
      <c r="E15" s="14" t="s">
        <v>44</v>
      </c>
      <c r="F15" s="14" t="s">
        <v>45</v>
      </c>
      <c r="G15" s="14" t="s">
        <v>139</v>
      </c>
      <c r="H15" s="14" t="s">
        <v>140</v>
      </c>
      <c r="I15" s="14" t="s">
        <v>141</v>
      </c>
      <c r="J15" s="14" t="s">
        <v>142</v>
      </c>
      <c r="K15" s="14" t="s">
        <v>49</v>
      </c>
      <c r="L15" s="14" t="s">
        <v>50</v>
      </c>
      <c r="M15" s="14" t="s">
        <v>51</v>
      </c>
      <c r="N15" s="14">
        <v>1579.04</v>
      </c>
      <c r="O15" s="14" t="s">
        <v>52</v>
      </c>
      <c r="P15" s="14" t="s">
        <v>143</v>
      </c>
      <c r="Q15" s="14">
        <v>33</v>
      </c>
      <c r="R15" s="14" t="s">
        <v>99</v>
      </c>
      <c r="S15" s="14" t="s">
        <v>55</v>
      </c>
      <c r="T15" s="14" t="s">
        <v>144</v>
      </c>
      <c r="U15" s="14">
        <v>265</v>
      </c>
      <c r="V15" s="21">
        <v>265</v>
      </c>
      <c r="W15" s="14"/>
      <c r="X15" s="22" t="s">
        <v>145</v>
      </c>
      <c r="Y15" s="22" t="str">
        <f t="shared" si="0"/>
        <v>购置收割机11台，轮式拖拉机5台，高速插秧机7台，旋耕机5台，烘干机5台。</v>
      </c>
      <c r="Z15" s="22">
        <v>54</v>
      </c>
      <c r="AA15" s="22">
        <v>265</v>
      </c>
      <c r="AB15" s="23" t="s">
        <v>58</v>
      </c>
      <c r="AC15" s="22" t="s">
        <v>90</v>
      </c>
      <c r="AD15" s="22" t="s">
        <v>146</v>
      </c>
      <c r="AE15" s="22" t="s">
        <v>147</v>
      </c>
      <c r="AF15" s="22"/>
    </row>
    <row r="16" spans="1:32" s="1" customFormat="1" ht="108.75">
      <c r="A16" s="14">
        <f>SUBTOTAL(103,$B$6:B16)*1</f>
        <v>11</v>
      </c>
      <c r="B16" s="14">
        <v>2023</v>
      </c>
      <c r="C16" s="14" t="s">
        <v>148</v>
      </c>
      <c r="D16" s="14" t="s">
        <v>43</v>
      </c>
      <c r="E16" s="14" t="s">
        <v>149</v>
      </c>
      <c r="F16" s="14" t="s">
        <v>45</v>
      </c>
      <c r="G16" s="14" t="s">
        <v>150</v>
      </c>
      <c r="H16" s="14" t="s">
        <v>151</v>
      </c>
      <c r="I16" s="14" t="s">
        <v>141</v>
      </c>
      <c r="J16" s="14" t="s">
        <v>152</v>
      </c>
      <c r="K16" s="14" t="s">
        <v>49</v>
      </c>
      <c r="L16" s="14" t="s">
        <v>50</v>
      </c>
      <c r="M16" s="14" t="s">
        <v>51</v>
      </c>
      <c r="N16" s="14">
        <v>1579.04</v>
      </c>
      <c r="O16" s="14" t="s">
        <v>52</v>
      </c>
      <c r="P16" s="14" t="s">
        <v>114</v>
      </c>
      <c r="Q16" s="14">
        <v>2500</v>
      </c>
      <c r="R16" s="14" t="s">
        <v>99</v>
      </c>
      <c r="S16" s="14" t="s">
        <v>98</v>
      </c>
      <c r="T16" s="14" t="s">
        <v>115</v>
      </c>
      <c r="U16" s="14">
        <v>100</v>
      </c>
      <c r="V16" s="21">
        <v>100</v>
      </c>
      <c r="W16" s="14"/>
      <c r="X16" s="22" t="s">
        <v>153</v>
      </c>
      <c r="Y16" s="22" t="str">
        <f t="shared" si="0"/>
        <v>新建现代化肉牛养殖基地600㎡，化粪池300m³、净氧化塘3*100m³、新开土路土方4000m³，牧草种植5亩，牛栏舍及附属用房等基础设施及水电等配套设施建设。</v>
      </c>
      <c r="Z16" s="22">
        <v>120</v>
      </c>
      <c r="AA16" s="22">
        <v>520</v>
      </c>
      <c r="AB16" s="23" t="s">
        <v>58</v>
      </c>
      <c r="AC16" s="22" t="s">
        <v>90</v>
      </c>
      <c r="AD16" s="22" t="s">
        <v>154</v>
      </c>
      <c r="AE16" s="22" t="s">
        <v>154</v>
      </c>
      <c r="AF16" s="22"/>
    </row>
  </sheetData>
  <sheetProtection/>
  <mergeCells count="21">
    <mergeCell ref="A1:C1"/>
    <mergeCell ref="A2:AE2"/>
    <mergeCell ref="F3:I3"/>
    <mergeCell ref="P3:Q3"/>
    <mergeCell ref="R3:T3"/>
    <mergeCell ref="U3:W3"/>
    <mergeCell ref="X3:AB3"/>
    <mergeCell ref="AC3:AE3"/>
    <mergeCell ref="A5:B5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  <mergeCell ref="AF3:AF4"/>
  </mergeCells>
  <dataValidations count="3">
    <dataValidation type="list" allowBlank="1" showInputMessage="1" showErrorMessage="1" sqref="R12 R13 R14 R15">
      <formula1>#REF!</formula1>
    </dataValidation>
    <dataValidation type="list" allowBlank="1" showInputMessage="1" showErrorMessage="1" sqref="R6 R7 R8">
      <formula1>"产业发展项目,创业就业项目,乡村建设项目,易地搬迁后扶项目,巩固“三保障”成果项目,乡村治理和农村精神文明建设项目,项目管理费"</formula1>
    </dataValidation>
    <dataValidation type="list" allowBlank="1" showInputMessage="1" showErrorMessage="1" sqref="S6 S7 S8 T12 S13 T13 S14 T14 S15:T15">
      <formula1>INDIRECT(R6)</formula1>
    </dataValidation>
  </dataValidations>
  <printOptions/>
  <pageMargins left="0.4326388888888889" right="0.4326388888888889" top="0.5118055555555555" bottom="0.4722222222222222" header="0.5" footer="0.5"/>
  <pageSetup fitToHeight="0" fitToWidth="1" horizontalDpi="600" verticalDpi="600" orientation="landscape" paperSize="8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HC</cp:lastModifiedBy>
  <dcterms:created xsi:type="dcterms:W3CDTF">2022-11-01T05:41:37Z</dcterms:created>
  <dcterms:modified xsi:type="dcterms:W3CDTF">2023-10-07T03:43:28Z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48ADF22B346946468F788C3AF4F772E7_13</vt:lpwstr>
  </property>
  <property fmtid="{D5CDD505-2E9C-101B-9397-08002B2CF9AE}" pid="4" name="KSOProductBuildV">
    <vt:lpwstr>2052-11.8.2.8411</vt:lpwstr>
  </property>
</Properties>
</file>