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227" activeTab="1"/>
  </bookViews>
  <sheets>
    <sheet name="汇总表" sheetId="5" r:id="rId1"/>
    <sheet name="入库表" sheetId="1" r:id="rId2"/>
  </sheets>
  <externalReferences>
    <externalReference r:id="rId3"/>
  </externalReferences>
  <definedNames>
    <definedName name="_xlnm._FilterDatabase" localSheetId="1" hidden="1">入库表!$A$4:$AC$819</definedName>
    <definedName name="产业发展项目">#REF!</definedName>
    <definedName name="就业项目">#REF!</definedName>
    <definedName name="乡村建设行动">#REF!</definedName>
    <definedName name="巩固“三保障”成果项目">#REF!</definedName>
    <definedName name="其他">#REF!</definedName>
    <definedName name="项目管理费">#REF!</definedName>
    <definedName name="易地搬迁后扶项目">#REF!</definedName>
    <definedName name="生产基地">#REF!</definedName>
    <definedName name="高质量庭院经济">#REF!</definedName>
    <definedName name="加工流通场地设施">#REF!</definedName>
    <definedName name="产业配套基础设施">#REF!</definedName>
    <definedName name="金融保险配套">#REF!</definedName>
    <definedName name="新型农村集体经济发展项目">#REF!</definedName>
    <definedName name="就业">#REF!</definedName>
    <definedName name="创业">#REF!</definedName>
    <definedName name="务工补助">#REF!</definedName>
    <definedName name="公益性岗位">#REF!</definedName>
    <definedName name="农村基础设施_含普惠性产业配套基础设施">#REF!</definedName>
    <definedName name="人居环境整治">#REF!</definedName>
    <definedName name="农村公共服务">#REF!</definedName>
    <definedName name="住房">#REF!</definedName>
    <definedName name="教育">#REF!</definedName>
    <definedName name="易地搬迁后扶">#REF!</definedName>
    <definedName name="创业扶持">[1]数据源!$H$11:$H$17</definedName>
    <definedName name="_xlnm.Print_Titles" localSheetId="1">入库表!$3:$4</definedName>
  </definedNames>
  <calcPr calcId="144525"/>
</workbook>
</file>

<file path=xl/sharedStrings.xml><?xml version="1.0" encoding="utf-8"?>
<sst xmlns="http://schemas.openxmlformats.org/spreadsheetml/2006/main" count="14679" uniqueCount="2981">
  <si>
    <t>附件2</t>
  </si>
  <si>
    <t>会昌县2025年巩固拓展脱贫攻坚成果和乡村振兴项目库汇总表</t>
  </si>
  <si>
    <t>序号</t>
  </si>
  <si>
    <t>乡（镇）</t>
  </si>
  <si>
    <t>项目数</t>
  </si>
  <si>
    <t>金额（万元）</t>
  </si>
  <si>
    <t>产业发展</t>
  </si>
  <si>
    <t>新型农村集体经济发展项目</t>
  </si>
  <si>
    <t>就业</t>
  </si>
  <si>
    <t>乡村建设行动</t>
  </si>
  <si>
    <t>巩固三保障成果</t>
  </si>
  <si>
    <t>易地搬迁后扶</t>
  </si>
  <si>
    <t>产业项目金额（万元）</t>
  </si>
  <si>
    <t>产业占比（%）</t>
  </si>
  <si>
    <t>备注</t>
  </si>
  <si>
    <t>生产基地</t>
  </si>
  <si>
    <t>高质量庭院经济</t>
  </si>
  <si>
    <t>加工流通场地设施</t>
  </si>
  <si>
    <t>产业配套基础设施</t>
  </si>
  <si>
    <t>金融保险配套项目</t>
  </si>
  <si>
    <t>务工补助</t>
  </si>
  <si>
    <t>农村基础设施_含普惠性产业配套基础设施</t>
  </si>
  <si>
    <t>人居环境整治</t>
  </si>
  <si>
    <t>农村公共服务</t>
  </si>
  <si>
    <t>教育</t>
  </si>
  <si>
    <t>住房</t>
  </si>
  <si>
    <t>种植基地</t>
  </si>
  <si>
    <t>养殖基地</t>
  </si>
  <si>
    <t>林草基地建设</t>
  </si>
  <si>
    <t>光伏电站建设</t>
  </si>
  <si>
    <t>水产养殖业发展</t>
  </si>
  <si>
    <t>休闲农业与乡村旅游</t>
  </si>
  <si>
    <t>庭院特色种植</t>
  </si>
  <si>
    <t>庭院特色养殖</t>
  </si>
  <si>
    <t>农产品仓储保鲜冷链基础设施建设</t>
  </si>
  <si>
    <t>产地初加工和精深加工</t>
  </si>
  <si>
    <t>市场建设和农村物流</t>
  </si>
  <si>
    <t>产业园（区）</t>
  </si>
  <si>
    <t>产业基地专用配套设施</t>
  </si>
  <si>
    <t>小额贷款贴息</t>
  </si>
  <si>
    <t>交通费补助</t>
  </si>
  <si>
    <t>公益性岗位补助</t>
  </si>
  <si>
    <t>农村道路建设（通村、通户、小型桥梁路）</t>
  </si>
  <si>
    <t>产业路、资源路、旅游路建设</t>
  </si>
  <si>
    <t>农村供水保障设施建设</t>
  </si>
  <si>
    <t>其他</t>
  </si>
  <si>
    <t>农村卫生厕所改造（公共厕所）</t>
  </si>
  <si>
    <t>农村污水治理</t>
  </si>
  <si>
    <t>农村垃圾治理</t>
  </si>
  <si>
    <t>公共照明设施</t>
  </si>
  <si>
    <t>享受"雨露计划"职业教育补助</t>
  </si>
  <si>
    <t>农村危房改造等农房改造</t>
  </si>
  <si>
    <t>基础设施建设</t>
  </si>
  <si>
    <t>合计</t>
  </si>
  <si>
    <t>各乡（镇）</t>
  </si>
  <si>
    <t>白鹅乡</t>
  </si>
  <si>
    <t>洞头乡</t>
  </si>
  <si>
    <t>富城乡</t>
  </si>
  <si>
    <t>高排乡</t>
  </si>
  <si>
    <t>筠门岭镇</t>
  </si>
  <si>
    <t>麻州镇</t>
  </si>
  <si>
    <t>清溪乡</t>
  </si>
  <si>
    <t>文武坝镇</t>
  </si>
  <si>
    <t>西江镇</t>
  </si>
  <si>
    <t>小密乡</t>
  </si>
  <si>
    <t>晓龙乡</t>
  </si>
  <si>
    <t>永隆乡</t>
  </si>
  <si>
    <t>右水乡</t>
  </si>
  <si>
    <t>站塘乡</t>
  </si>
  <si>
    <t>中村乡</t>
  </si>
  <si>
    <t>周田镇</t>
  </si>
  <si>
    <t>珠兰乡</t>
  </si>
  <si>
    <t>庄埠乡</t>
  </si>
  <si>
    <t>庄口镇</t>
  </si>
  <si>
    <t>城市社区</t>
  </si>
  <si>
    <t>附件：</t>
  </si>
  <si>
    <t>会昌县2025年巩固拓展脱贫攻坚成果和乡村振兴项目库入库表</t>
  </si>
  <si>
    <t>项目计划实施年度</t>
  </si>
  <si>
    <t>项目名称</t>
  </si>
  <si>
    <t>建设性质（新建/改建/扩建）</t>
  </si>
  <si>
    <t>实施期限
（建设起止年月）</t>
  </si>
  <si>
    <t>实施地点</t>
  </si>
  <si>
    <t>项目类别（请筛选）</t>
  </si>
  <si>
    <t>项目属性
（请筛选）</t>
  </si>
  <si>
    <t>资金规模和筹资方式</t>
  </si>
  <si>
    <t>绩效目标</t>
  </si>
  <si>
    <t>责任单位</t>
  </si>
  <si>
    <t>资产后续管护单位</t>
  </si>
  <si>
    <t>行业部门审核意见</t>
  </si>
  <si>
    <t>县（市）区</t>
  </si>
  <si>
    <t>村、组</t>
  </si>
  <si>
    <t>是否重点帮扶村</t>
  </si>
  <si>
    <t>类别Ⅰ</t>
  </si>
  <si>
    <t>类别Ⅱ</t>
  </si>
  <si>
    <t>类别Ⅲ</t>
  </si>
  <si>
    <t>总投资（万元）</t>
  </si>
  <si>
    <t>其中：财政衔接推进乡村振兴补助资金</t>
  </si>
  <si>
    <t>其中：整合财政涉农资金</t>
  </si>
  <si>
    <t>其中：信贷资金</t>
  </si>
  <si>
    <t>其中：其他资金</t>
  </si>
  <si>
    <t>项目建设内容及规模</t>
  </si>
  <si>
    <t>效益指标
（含联农带农富农机制）</t>
  </si>
  <si>
    <t>其中：
受益
村数
（个）</t>
  </si>
  <si>
    <t>其中：
受益
户数
（户）</t>
  </si>
  <si>
    <t>其中：
受益
人口数
（人）</t>
  </si>
  <si>
    <t>其中：受益脱贫户和三类人群数</t>
  </si>
  <si>
    <t>满意度指标</t>
  </si>
  <si>
    <t>2025年</t>
  </si>
  <si>
    <t>“雨露计划”学历教育补助</t>
  </si>
  <si>
    <t>新建</t>
  </si>
  <si>
    <t>2025年1月至2025年12月</t>
  </si>
  <si>
    <t>会昌县</t>
  </si>
  <si>
    <t>243个行政村</t>
  </si>
  <si>
    <t>巩固“三保障”成果项目</t>
  </si>
  <si>
    <t>巩固拓展脱贫攻坚成果</t>
  </si>
  <si>
    <t>脱贫户、监测户“雨露计划”学历教育培训补助2740人</t>
  </si>
  <si>
    <t>提高脱贫和监测人口劳动技能的积极性，提高发展能力，帮助实现稳定就业，户均增收3000元以上。</t>
  </si>
  <si>
    <t>≥92%</t>
  </si>
  <si>
    <t>农业农村局</t>
  </si>
  <si>
    <t>各乡镇人民政府</t>
  </si>
  <si>
    <t>拟同意入库</t>
  </si>
  <si>
    <t>易地搬迁安置点社区公益性岗位管理人员补助</t>
  </si>
  <si>
    <t>就业项目</t>
  </si>
  <si>
    <t>公益性岗位</t>
  </si>
  <si>
    <t>易地搬迁安置点社区公益性岗位管理人员补助29人</t>
  </si>
  <si>
    <t>项目实施后，加强全县易地搬迁安置点公共管理，强化社区综合治理，服务搬迁群众，增强群众幸福感、获得感，提高搬迁群众满意度。</t>
  </si>
  <si>
    <t>自主发展产业奖补</t>
  </si>
  <si>
    <t>产业发展项目</t>
  </si>
  <si>
    <t>脱贫户、监测对象自主发展产业到户奖补16666户</t>
  </si>
  <si>
    <t>通过政府奖补引导脱贫人口和监测户自主发展产业，激发其内生动力，稳定收入，将有效巩固拓展脱贫攻坚成果</t>
  </si>
  <si>
    <t>分散式供水水质检测</t>
  </si>
  <si>
    <t>统一聘请第三方检测机构对全县分散供水（包含供水人口100人以下乡、村两级自行修建的简易联户供水工程和单户式供水）的引山泉（溪）水、饮用井水（含手压井水）等供水水样以行政村为单位，按“东、南、西、北、中”相对均匀布点的原则，在全县抽取约750户的水样按规范规定的常规水质指标进行检测，检测费标准控制800元/份，合计总费用约60万元。</t>
  </si>
  <si>
    <t>加强对分散式供水的水质监测，依据《生活饮用水卫生标准》（GB 5749-2022）、《农村饮水安全评价准则》（T/CHES18-2018）相关规定，开展全县集中供水未覆盖的分散式供水户水质进行集中抽样检测，确保全县饮用分散式供水农户的饮水安全，持续巩固提升“三保障”成果。</t>
  </si>
  <si>
    <t>水利局</t>
  </si>
  <si>
    <t>村庄长效管护</t>
  </si>
  <si>
    <t>全县243个村实行村庄长效管护资金，按每村1万元标准进行补助，用于村庄长效管护建设。</t>
  </si>
  <si>
    <t>善村庄长效管护设施建设，建立村庄长效管护机制，持续提升乡村人居环境，提高群众幸福感、获得感。</t>
  </si>
  <si>
    <t>小额信贷贴息</t>
  </si>
  <si>
    <t>金融保险配套</t>
  </si>
  <si>
    <t>小额信贷（含“产业扶贫信贷通”及“农业产业振兴通”）贷款给予100%贴息907户</t>
  </si>
  <si>
    <t>通过金融扶持手段，激发脱贫人口和监测人口内生动力，通过自主发展产业提高收入,户均增收5323元以上。</t>
  </si>
  <si>
    <t>一次性创业补贴</t>
  </si>
  <si>
    <t>创业</t>
  </si>
  <si>
    <t>创业补助</t>
  </si>
  <si>
    <t>80户创业对象进行一次性创业补贴</t>
  </si>
  <si>
    <t>鼓励脱贫户和三类人群创业，实现自主就业增加家庭收入，户均增收5000元以上。</t>
  </si>
  <si>
    <t>就业服务中心</t>
  </si>
  <si>
    <t>就业务工交通补贴</t>
  </si>
  <si>
    <t>30000省外务工脱贫劳动力（含监测对象）进行一次性交通补贴</t>
  </si>
  <si>
    <t>鼓励脱贫户和三类人群外出务工就业，引导外出务工人员稳岗就业，实现务工收入增加，户均增收500元以上。</t>
  </si>
  <si>
    <t>南部肉牛养殖厂</t>
  </si>
  <si>
    <t>周田镇、筠门岭镇</t>
  </si>
  <si>
    <t>1.在周田镇新建肉牛养殖基地50000平方米；
2.在筠门岭镇新建肉牛养殖基地50000平方米。</t>
  </si>
  <si>
    <t>打造南部肉牛养殖基地，辐射带动周边7个乡镇发展肉牛养殖产业、土地流转及务工就业，受益群众1600户7200人，其中脱贫户600户3000人，户均年增收5000元以上，预计每年增加村集体收入900万元,。</t>
  </si>
  <si>
    <t>周田镇、筠门岭镇人民政府</t>
  </si>
  <si>
    <t>北部肉牛养殖厂</t>
  </si>
  <si>
    <t>庄口镇、西江镇</t>
  </si>
  <si>
    <t>1.在西江镇新建肉牛养殖基地50000平方米；
2.在庄口镇新建肉牛养殖基地50000平方米。</t>
  </si>
  <si>
    <t>打造北部肉牛养殖基地，辐射带动周边7个乡镇发展肉牛养殖产业、土地流转及务工就业，受益群众1600户7200人，其中脱贫户600户3000人，户均年增收5000元以上，预计每年增加村集体收入900万元,。</t>
  </si>
  <si>
    <t>西江镇、庄口镇人民政府</t>
  </si>
  <si>
    <t>中部肉牛产品加工园区</t>
  </si>
  <si>
    <t>在麻州镇新建肉牛加工车间60000平方米。</t>
  </si>
  <si>
    <t>项目实施后，有效承接右水乡赣南肉牛交易市场业务，促进会昌县肉牛养殖全产业链发展，提升产品附加值，增强产业链韧性，带动当地群众务工就业，受益群众3800户17100人，其中脱贫户1500户9000人，户均年增收5000元以上，预计每年增加村集体经济收入720万元。</t>
  </si>
  <si>
    <t>麻州镇人民政府</t>
  </si>
  <si>
    <t>白鹅村白鹅面小组农田防护堤建设项目</t>
  </si>
  <si>
    <t>白鹅村</t>
  </si>
  <si>
    <t>省定</t>
  </si>
  <si>
    <t>白鹅面小组小组河坝防护堤建设长200米、宽0.6米，高2.2米</t>
  </si>
  <si>
    <t>农田水利：解决脱贫（监测）户50户225人175亩农田水利灌溉问题，改善生产条件，增产增收.</t>
  </si>
  <si>
    <t>白鹅村民委员会</t>
  </si>
  <si>
    <t>白鹅村茶亭脑水渠建设项目</t>
  </si>
  <si>
    <t>茶亭脑水渠建设长600米、宽0.4米，高0.4米</t>
  </si>
  <si>
    <t>农田水利：解决脱贫（监测）户70户305人400亩农田水利灌溉问题，改善生产条件，增产增收.</t>
  </si>
  <si>
    <t>白鹅村上坝至虎斋坑道路建设项目</t>
  </si>
  <si>
    <t>上坝至虎斋坑小组道路建设长2千米，宽3.5米，高0.2米</t>
  </si>
  <si>
    <t>道路建设：解决脱贫（监测）户30户135人生产出行问题,改善生产条件；</t>
  </si>
  <si>
    <t>农田复耕项目</t>
  </si>
  <si>
    <t>丹坑村</t>
  </si>
  <si>
    <t>县定</t>
  </si>
  <si>
    <t>开垦牛仚排、滏子塘、湾下深度抛荒地350亩，配套开灌溉素土沟渠1600米，机耕道路900米</t>
  </si>
  <si>
    <t>解决抛荒复耕350亩，改善农业产业发展灌溉条件，扩大当地有机水稻、烟叶、扁萝卜等产业种植规模，每年为120户农户增收3000元。</t>
  </si>
  <si>
    <t>丹坑村民委员会</t>
  </si>
  <si>
    <t>水陂建设项目</t>
  </si>
  <si>
    <t>牵牛山水陂长12米，高3米；朱方岗脑水陂长10米，高3米、鸭子坞水陂长10米，高2.5米、岭子脑荒田坵水陂长5米、高1.5米。马口桥涵下水陂长9米、高3米。</t>
  </si>
  <si>
    <t>为35户70亩农田解决农业灌溉用水，实现亩产增收100斤粮食及20斤扁萝卜每亩节省抽水成本50元，提高农户种植积极性。</t>
  </si>
  <si>
    <t>水渠建设项目</t>
  </si>
  <si>
    <t>岭子脑水库脚下至荒田坵水渠建设1500米；滏子塘五公塅猪古寮坑至河坝边新建水渠260米；柏树下至规划树空坑新建水渠400米；枣子坑十工坑至枣子排新建水渠300米；官路下至岭子脑水陂新建水渠100米</t>
  </si>
  <si>
    <t>解决250亩农田灌溉问题，实现扁萝卜亩产增收50斤，户均增收300元，提高农户种植积极性。</t>
  </si>
  <si>
    <t>河迳口马口桥涵、排子桥桥涵建设工程</t>
  </si>
  <si>
    <t>排子小组鸭子坞桥涵，长10米，宽4.5米</t>
  </si>
  <si>
    <t>完善村基础设施建设，方便群众生活生产出行，提高群众生活满意度，受益农户80户</t>
  </si>
  <si>
    <t>老屋至梅子坪道路硬化项目</t>
  </si>
  <si>
    <t>老屋场到梅子坪小组村级通组路硬化长1150米，宽3.5米，厚度18公分；温岭山脚下至茶亭坑山塘350米，长3.5米，厚度18公分。</t>
  </si>
  <si>
    <t>完善村基础设施建设，方便群众生活生产出行，提高群众生活满意度，受益群众60户农户280人。</t>
  </si>
  <si>
    <t>角屋村石街、新屋、坪地脑、大门口小组水渠建设项目</t>
  </si>
  <si>
    <t>角屋村</t>
  </si>
  <si>
    <t>否</t>
  </si>
  <si>
    <t>油橑背、学堂背至二十担坵水渠基础设施建设，新建规格0.4m*0.4m三面不见土水渠800米</t>
  </si>
  <si>
    <t>农田水利：解决脱贫（监测）户18户82人196亩农田水利灌溉问题，改善生产条件，增产增收；</t>
  </si>
  <si>
    <t>角屋村民委员会</t>
  </si>
  <si>
    <t>角屋村石街、新屋、坪地脑、大门口小组水陂建设项目</t>
  </si>
  <si>
    <t>石街组新建水坡1座：长4米*高2.2米*宽3米</t>
  </si>
  <si>
    <t>农田水利：解决脱贫（监测）户18户82人200亩农田水利灌溉问题，改善生产条件，增产增收；</t>
  </si>
  <si>
    <t>角屋村石街、新屋、坪地脑、大门、岽脑口小组水陂建设项目</t>
  </si>
  <si>
    <t>新屋组新建水坡1座：长6米*高2.2米*宽3米</t>
  </si>
  <si>
    <t>农田水利：解决脱贫（监测）户27户85人200亩农田水利灌溉问题，改善生产条件，增产增收；</t>
  </si>
  <si>
    <t>角屋村上路、岽脑小组水渠建设项目</t>
  </si>
  <si>
    <t>天甲龙至岗子脑水渠基础设施建设，新建规格0.4m*0.4m三面不见土水渠2000米</t>
  </si>
  <si>
    <t>农田水利：解决脱贫（监测）户22户96人46亩农田水利灌溉问题，改善生产条件，增产增收；</t>
  </si>
  <si>
    <t>良屋村林背坑山塘至陈梗云水渠建设项目</t>
  </si>
  <si>
    <t>良屋村</t>
  </si>
  <si>
    <t>林背坑山塘至陈梗云水渠基础设施建设，新建规格40m*40m,三面不见土水渠2500米</t>
  </si>
  <si>
    <t>农田水利：解决脱贫户（监测户)23户，103人，156亩农田水利灌溉问题，改善生产条件，增产增收</t>
  </si>
  <si>
    <t>良屋村民委员会</t>
  </si>
  <si>
    <t>良屋村葫芦角组，河玄组水陂建设项目</t>
  </si>
  <si>
    <t>葫芦角组，河玄组新建水陂一座，长5米*高3米*宽2米</t>
  </si>
  <si>
    <t>农田水利：解决脱贫户（监测户)18户，90人，96亩农田水利灌溉问题，改善生产条件，增产增收</t>
  </si>
  <si>
    <t>良屋村良屋组，庙背组，大禾田水渠建设项目</t>
  </si>
  <si>
    <t>庙背组，大禾田新建水渠，规格30m*30m,三面不见土水渠500米</t>
  </si>
  <si>
    <t>农田水利：解决脱贫户（监测户)12户，60人，118亩农田水利灌溉问题，改善生产条件，增产增收</t>
  </si>
  <si>
    <t>良屋村良屋组，庙背组，大禾田水陂建设项目</t>
  </si>
  <si>
    <t>庙背组，大禾田新建水陂一座，长5米*高3米*宽2米</t>
  </si>
  <si>
    <t>农田水利：解决脱贫户（监测户)10户，52人，82亩农田水利灌溉问题，改善生产条件，增产增收</t>
  </si>
  <si>
    <t>良屋村旱塘窝组，良屋坝水渠
建设项目</t>
  </si>
  <si>
    <t>旱塘窝组，良屋坝新建水渠，规格30m*30m,三面不见土水渠400米</t>
  </si>
  <si>
    <t>农田水利：解决脱贫户（监测户)8户，43人，68亩农田水利灌溉问题，改善生产条件，增产增收</t>
  </si>
  <si>
    <t>罗屋村道路硬化</t>
  </si>
  <si>
    <t>改建</t>
  </si>
  <si>
    <t>罗屋村</t>
  </si>
  <si>
    <t>道路硬化长500米、宽3米、高20公分）</t>
  </si>
  <si>
    <t>解决脱贫户、监测户45户171人安全出行,改善生产生活条件</t>
  </si>
  <si>
    <t>罗屋村民委员会</t>
  </si>
  <si>
    <t>罗屋村高份坝水库脚下水渠</t>
  </si>
  <si>
    <t>新建水渠800米*30*30</t>
  </si>
  <si>
    <t>吸纳28户脱贫户、监测对象自主发展产业，每户年增收1600元，增加收入，壮大村集体经济。</t>
  </si>
  <si>
    <t>罗屋村路下排至九担丘水渠</t>
  </si>
  <si>
    <t>新建水渠50米0*30*30</t>
  </si>
  <si>
    <t>吸纳19户脱贫户、监测对象自主发展产业，每户年增收1600元，增加收入，壮大村集体经济。</t>
  </si>
  <si>
    <t>十八工组至高份组道路硬化</t>
  </si>
  <si>
    <t>新建道路硬化700米*3.5*0.2</t>
  </si>
  <si>
    <t>解决脱贫户、监测户25户87人安全出行,改善生产生活条件</t>
  </si>
  <si>
    <t>罗屋村高份坝山塘、十八工组山塘、新屋组山塘、店前组山塘</t>
  </si>
  <si>
    <t>长25米、宽3米、高3米坝面加固4座</t>
  </si>
  <si>
    <t>解决脱贫（监测）户45户171人86亩农田水利灌溉问题，改善生产条件，增产增收。</t>
  </si>
  <si>
    <t>狮子村</t>
  </si>
  <si>
    <t>开垦深度抛荒地，大塘、石背、杉坑、上埠、凌屋、湖洋等小组300亩；配套开灌溉素土沟渠1200米，机耕道路900米</t>
  </si>
  <si>
    <t>解决抛荒复耕300亩，为112户农户增收1000余元，在粮食生产上，每年增加300000斤粮食，提高农户种植积极性。</t>
  </si>
  <si>
    <t>狮子村民委员会</t>
  </si>
  <si>
    <t>产业发展（农产品交易中心）项目</t>
  </si>
  <si>
    <t>投资入股建设农产品交易中心3500平米，按照出资比例获得产权。</t>
  </si>
  <si>
    <t>每年增加村集体经济收入9万元，吸纳当地群众务工就业及产业产业发展，收益群众112户502人，其中脱贫户15户115人，户均年增收5000元以上。</t>
  </si>
  <si>
    <t>水渠项目</t>
  </si>
  <si>
    <t>40*40三面不见土水渠1500米</t>
  </si>
  <si>
    <t>为80户120亩农田解决农业灌溉用水，改善当地烟叶、有机水稻等农业产业灌溉条件，降低生产成本，提高亩产产值，提高农户种植积极性，预计每户增收200元。</t>
  </si>
  <si>
    <t>湖洋、凌屋道路硬化项目</t>
  </si>
  <si>
    <t>长800米3米（宽）0.15米（厚）</t>
  </si>
  <si>
    <t>解决湖洋小组、凌屋小组、等二个小组40户群众道路通行</t>
  </si>
  <si>
    <t>水东村凹子脑至大屋家水渠建设项目</t>
  </si>
  <si>
    <t>水东村</t>
  </si>
  <si>
    <t>凹子脑至大屋家修复水渠宽08米，长2500米，高0.6米</t>
  </si>
  <si>
    <t>解决257户1028人，其中脱贫（监测）户48户 192人生活生产用水 。</t>
  </si>
  <si>
    <t>水东村民委员会</t>
  </si>
  <si>
    <t>水东村小学门口至新屋下公路建设项目</t>
  </si>
  <si>
    <t>水泥硬化修复长2km、宽5m、厚0.2m村组公路</t>
  </si>
  <si>
    <t>解决462户1752人，其中脱贫（监测）户81户336人安全出行难问题,改善村民生产生活条件。</t>
  </si>
  <si>
    <t>下安村上下排小组村组公路建设项目</t>
  </si>
  <si>
    <t>下安村</t>
  </si>
  <si>
    <t>水泥硬化修复长1km、宽5m、厚0.2m村组公路</t>
  </si>
  <si>
    <t>解决142户720人，其中脱贫（监测）户28户120人安全出行难问题,改善村民生产生活条件。</t>
  </si>
  <si>
    <t>下安村民委员会</t>
  </si>
  <si>
    <t>下安村营背至石坝塅小组公路建设项目</t>
  </si>
  <si>
    <t>水泥硬化修复长1.7km、宽5m、厚0.2m村组公路</t>
  </si>
  <si>
    <t>解决142户720人，其中脱贫（监测）户25户110人安全出行难问题,改善村民生产生活条件。</t>
  </si>
  <si>
    <t>洋口村老屋家小组洋口迳水坡至长坑水渠建设项目</t>
  </si>
  <si>
    <t>洋口村</t>
  </si>
  <si>
    <t>老屋家小组洋口迳水坡至长坑水渠建设项目(长350米、宽0.4米、高0.4米)三面不见土</t>
  </si>
  <si>
    <t>农田水利：解决脱贫（监测）户20户110人50亩农田水利灌溉问题，改善生产条件，增产增收；</t>
  </si>
  <si>
    <t>洋口村民委员会</t>
  </si>
  <si>
    <t>洋口村江尾小组树年坑至斋公坑水渠三面不见土硬化建设项目</t>
  </si>
  <si>
    <t>江尾小组长排至斋公坑水渠建设项目(长350米、宽0.4米、高0.4米)三面不见土</t>
  </si>
  <si>
    <t>农田水利：解决脱贫（监测）户20户110人60亩农田水利灌溉问题，改善生产条件，增产增收；</t>
  </si>
  <si>
    <t>洋口村江尾小组长排栋至长排山脚下水渠修复建设项目</t>
  </si>
  <si>
    <t>江尾小组长排栋至长排脚下水渠建设项目(长150米、宽0.4米、高0.4米)三面不见土</t>
  </si>
  <si>
    <t>农田水利：解决脱贫（监测）户20户110人35亩农田水利灌溉问题，改善生产条件，增产增收；</t>
  </si>
  <si>
    <t>洋口村老屋家小组大草坝生产桥建设项目</t>
  </si>
  <si>
    <t>老屋家小组大草坝生产桥建设项目（长4米、宽3.5米、高4米）</t>
  </si>
  <si>
    <t>生产桥：解决脱贫（监测）户22户110人生产出行问题,改善生产条件；</t>
  </si>
  <si>
    <t>洋口村枧塘背小组大岭河口生产桥建设项目</t>
  </si>
  <si>
    <t>枧塘背小组大岭河口生产桥建设项目（长10米、宽3.5米、高3米）</t>
  </si>
  <si>
    <t>生产桥：解决脱贫（监测）户24户117人生产出行问题,改善生产条件；</t>
  </si>
  <si>
    <t>洋口村肉羊养殖基地项目</t>
  </si>
  <si>
    <t>新建肉羊养殖基地1200平米</t>
  </si>
  <si>
    <t>每年增加村集体经济收3万元，吸纳当地群众务工就业及产业产业发展，收益群众112户502人，其中脱贫户15户115人，户均年增收5000元以上。</t>
  </si>
  <si>
    <t>中心村朱场小组河段防洪堤工程</t>
  </si>
  <si>
    <t>中心村</t>
  </si>
  <si>
    <t>中心村朱场小组河段新建安全挡墙长400米，宽0.8米，高2米，用干石砌成。</t>
  </si>
  <si>
    <t>项目实施后，有效改善农业产业生产条件，确保66户，237人共计120亩农田不受洪涝灾害，确保不发生减产行为，防止河道边新建200米机耕道不被洪水冲毁，保障120亩农田亩产粮食1500斤，提高农户种植积极性。</t>
  </si>
  <si>
    <t>中心村民委员会</t>
  </si>
  <si>
    <t>中心村肥猪树下小组农田灌溉水渠</t>
  </si>
  <si>
    <t>中心村肥猪树下小组新建40*40水渠长400米。</t>
  </si>
  <si>
    <t>项目实施后，有效改善农业产业生产条件，确保44户，142人共计60亩粮田不受洪涝灾害，确保不发生减产行为，保障60亩农田亩产粮食1500斤提高农户种植积极性。</t>
  </si>
  <si>
    <t>梓坑村养羊基地</t>
  </si>
  <si>
    <t>梓坑村</t>
  </si>
  <si>
    <t>市定</t>
  </si>
  <si>
    <t>建设养殖大棚600平米</t>
  </si>
  <si>
    <t>梓坑村民委员会</t>
  </si>
  <si>
    <t>梓君民宿项目维护管理（修建水塔）</t>
  </si>
  <si>
    <t>新建梓君民宿建立水塔12座</t>
  </si>
  <si>
    <t>完善当地民宿配套设施，促进民宿产业发展，每年增加村集体经济收入1万元，带动当地26户145人，其中脱贫户19户73人参与产业发展及务工就业，户均年增收5000元以上。</t>
  </si>
  <si>
    <t>梓坑村排灌站配套设施完善（建档墙、排管、建泵房等）</t>
  </si>
  <si>
    <t>建设沉砂蓄水池1.2*1.2*1两座，安装过滤设施、修建泵房2座，新建挡墙50立方米、铺设管道100米等</t>
  </si>
  <si>
    <t>解决132亩良田灌溉问题，保障粮食生产安全。</t>
  </si>
  <si>
    <t>梓坑制衣厂</t>
  </si>
  <si>
    <t>制衣厂改造240平米、购买设备车机及修边机40台等</t>
  </si>
  <si>
    <t>城北社区梦想家园·城北小区安置点公共基础设施提升建设项目</t>
  </si>
  <si>
    <t>城北社区</t>
  </si>
  <si>
    <t>易地搬迁后扶项目</t>
  </si>
  <si>
    <t>4栋地下室架空层公共通道新建4处12墙防火墙；4栋消防管道维修室外消防连接管390m。</t>
  </si>
  <si>
    <t>解决搬迁户64户281人安全隐患问题，完善安置点公共基础设施，消除住户安全隐患，提高居住安全系数，增强住户幸福感。</t>
  </si>
  <si>
    <t>城北社区民委员会</t>
  </si>
  <si>
    <t>洞头畲族村罗墩坝小组产业路建设项目</t>
  </si>
  <si>
    <t>洞头畲族村</t>
  </si>
  <si>
    <t>少数民族发展</t>
  </si>
  <si>
    <r>
      <rPr>
        <sz val="14"/>
        <rFont val="宋体"/>
        <charset val="134"/>
      </rPr>
      <t>洞头畲族村罗墩坝小组寨脚垇</t>
    </r>
    <r>
      <rPr>
        <sz val="14"/>
        <rFont val="方正仿宋_GB2312"/>
        <charset val="134"/>
      </rPr>
      <t>下，改建产业路盖板涵一座。跨度5米,内跨4米，高3米，板面4.5米。</t>
    </r>
  </si>
  <si>
    <r>
      <rPr>
        <sz val="14"/>
        <rFont val="宋体"/>
        <charset val="134"/>
      </rPr>
      <t>洞头畲族村罗墩坝小组寨脚</t>
    </r>
    <r>
      <rPr>
        <sz val="14"/>
        <color theme="1"/>
        <rFont val="宋体"/>
        <charset val="134"/>
      </rPr>
      <t>垇</t>
    </r>
    <r>
      <rPr>
        <sz val="14"/>
        <color theme="1"/>
        <rFont val="方正仿宋_GB2312"/>
        <charset val="134"/>
      </rPr>
      <t>下，有粮田20余亩，农户种植粮田需要经过一条河，因水源较大，简易桥每年都被河水冲毁，导致农户种植农田不便，需改建产业路桥梁一座。</t>
    </r>
  </si>
  <si>
    <t>4户19人</t>
  </si>
  <si>
    <t>洞头畲族村民委员会</t>
  </si>
  <si>
    <t>洞头畲族村樟脑山小组香菇大棚</t>
  </si>
  <si>
    <t>洞头畲族村樟脑山小组新建香菇大棚（包括：卷膜器、防虫网、自动喷淋等）7亩</t>
  </si>
  <si>
    <t>樟脑山小组搭建香菇大棚一个，解决脱贫户务工问题，增加收入，改善村民生活条件。</t>
  </si>
  <si>
    <t>5户21人</t>
  </si>
  <si>
    <t>洞头畲族村崩光脑小组老黄屋水沟</t>
  </si>
  <si>
    <t>洞头畲族村崩光脑小组新建水沟一条，长400米，宽40cm，高40cm.</t>
  </si>
  <si>
    <t>农田水利：解决崩光脑小组19户92人粮田灌溉水源问题，脱贫（监测）户5户20人10余亩农田水利灌溉问题，改善生产条件，增产增收。</t>
  </si>
  <si>
    <t>5户20人</t>
  </si>
  <si>
    <t>洞下村饮用水源栏水坝</t>
  </si>
  <si>
    <t>洞下村</t>
  </si>
  <si>
    <t>李屋小组、杨屋小组、钟屋小组小组，圳下新建栏水坝长6米，高5米，宽0.5米，配过滤池30立方。</t>
  </si>
  <si>
    <t>项目实施后，解决脱贫（监测）户6户19人饮水安全问题，改善人居环境条件</t>
  </si>
  <si>
    <t>洞下村民委员会</t>
  </si>
  <si>
    <t>洞下村百香果基地</t>
  </si>
  <si>
    <t>建百香果基地50亩</t>
  </si>
  <si>
    <t>吸纳10户58人脱贫户监测对象务工，年增收2000元，壮大村集体经济，年增收6000元</t>
  </si>
  <si>
    <t>洞下村粮食生产购买中型收割机，旋耕机</t>
  </si>
  <si>
    <t>购买中型收割机1台，旋耕机1台</t>
  </si>
  <si>
    <t>龙潭灌溉水渠</t>
  </si>
  <si>
    <t>建设高0.3米，宽0.4米，三面不见土水渠长200M</t>
  </si>
  <si>
    <t>项目实施后，完善基础设施，解决脱贫（监测）户6户19人人居环境问题，改善人居环境条件</t>
  </si>
  <si>
    <t>香菇种植基地建设</t>
  </si>
  <si>
    <t>肥岭村</t>
  </si>
  <si>
    <t>新建香菇钢架棚含基础配套设施（包括：卷膜器、防虫网、自动喷淋等）8亩，及排水沟40*40、800米，蓄水池4米长*4米宽高2.5米三座，拦水坝3座宽5米*高2米，浇洒25Pcc水管2400米，拉电线3000米。</t>
  </si>
  <si>
    <t>工程实施后，有效改善当地农业产业发展条件，提高生产效率，节约生产成本，发展壮大村集体经济，带动当地群众发展壮大农业产业规模，受益群众24户71人。（其中受益脱贫户6户16人），每年户均增收500元以上。</t>
  </si>
  <si>
    <t>肥岭村民委员会</t>
  </si>
  <si>
    <t>冷库改建项目</t>
  </si>
  <si>
    <r>
      <rPr>
        <sz val="14"/>
        <rFont val="宋体"/>
        <charset val="134"/>
      </rPr>
      <t>改建冷藏库36m</t>
    </r>
    <r>
      <rPr>
        <sz val="14"/>
        <color theme="1"/>
        <rFont val="宋体"/>
        <charset val="134"/>
      </rPr>
      <t>³</t>
    </r>
  </si>
  <si>
    <t>新建灌溉排水沟</t>
  </si>
  <si>
    <t>新建太平锻卢屋门口排水沟80米30*30灌溉排水沟，新建老屋家小组野猪坑灌溉水沟350米30*30、拦水坝一座，油寮背小组屋场至坪樟脚下260米30*30、拦水坝一座，大迳项至马地丘新建30*30灌溉水沟310米、拦水坝一座。</t>
  </si>
  <si>
    <t>新建灌溉水渠，解决60户252人水稻、辣椒灌溉用水困难问题</t>
  </si>
  <si>
    <t>香菇产业基地</t>
  </si>
  <si>
    <t>官丰村</t>
  </si>
  <si>
    <t>建设12亩香菇产业发展基地，及水电、水沟等基础设施</t>
  </si>
  <si>
    <t>改善农村基础设施、增加群众产业收入，增加就业岗位，容纳贫困劳动力，提高当地群众满意</t>
  </si>
  <si>
    <t>官丰村民委员会</t>
  </si>
  <si>
    <t>山坑自来水源地治理（新建过滤池）</t>
  </si>
  <si>
    <t>新建长35米，宽4米，高2米自来水过滤池一座，新建水陂一座，长5米，宽1.5米，高3米</t>
  </si>
  <si>
    <t>改善农村基础设施、改善用水质量，提高当地群众满意</t>
  </si>
  <si>
    <t>长泽自然村屋场道路硬化</t>
  </si>
  <si>
    <t>水泥路硬化约，长185米，宽3米，厚0.18米</t>
  </si>
  <si>
    <t>改善农村基础设施、提高当地群众满意</t>
  </si>
  <si>
    <t>河头村村巨峰小组排水沟建设项目</t>
  </si>
  <si>
    <t>河头村</t>
  </si>
  <si>
    <t>巨峰组白果树下排水沟工程，长500米，宽50cm、高30cm排水沟项目</t>
  </si>
  <si>
    <t>农田水利：解决脱贫（监测）户30户120人30亩农田水利灌溉问题，改善生产条件，实现增产增收；</t>
  </si>
  <si>
    <t>河头村民委员会</t>
  </si>
  <si>
    <t>新建香菇大棚</t>
  </si>
  <si>
    <t>新建钢架棚（包括：卷膜器、防虫网、自动喷淋等）10亩5000平方米，周边基础设施建设</t>
  </si>
  <si>
    <t>项目建成后有效延长蔬菜生产时间、提高单位面积产量、增加上市蔬菜的品种、增加产值，预计带动40户农户136人实现产业增收。</t>
  </si>
  <si>
    <t>上东坑村新建香菇大棚项目</t>
  </si>
  <si>
    <t>上东坑村</t>
  </si>
  <si>
    <t>上东坑村可建设大棚地段建设长33米、宽8米、高4米的简易钢架大棚，占地面积4亩，排水沟800米、铺设输配水管2000米、抽水泵3台</t>
  </si>
  <si>
    <t>吸纳10户脱贫户监测对象务工，流转土地4亩，年增收2000元，壮大村集体经济，年增收6000元</t>
  </si>
  <si>
    <t>上东坑村民委员会</t>
  </si>
  <si>
    <t>人居环境整治项目</t>
  </si>
  <si>
    <t>上东坑村火树垇保障房新建长25米、高2米、宽0.8米挡土墙40方，排水沟50*50cm、100米</t>
  </si>
  <si>
    <t>项目实施后，完善屋场基础设施，解决脱贫（监测）户6户19人人居环境问题，改善人居环境条件</t>
  </si>
  <si>
    <t>石圳村寨背小组产业路硬化</t>
  </si>
  <si>
    <t>石圳村</t>
  </si>
  <si>
    <t>福云山产业路硬化长750米，宽3.5米，厚0.18米。配套混凝土排水沟长750米，0.5*0.5米，厚12cm。</t>
  </si>
  <si>
    <t>项目建成后可以连通福建省东留镇桂坑村产业路，便于石圳河头肥岭片区村民与福建开展产业发展，有效带动石圳村产业发展。</t>
  </si>
  <si>
    <t>石圳村民委员会</t>
  </si>
  <si>
    <t>新建香菇钢架棚（包括：卷膜器、防虫网、自动喷淋等）5亩。</t>
  </si>
  <si>
    <t>项目建成后有效改善当地农业产业发展条件，提高生产效率，节约生产成本，发展壮大村集体经济，带动当地群众发展壮大农业产业规模，受益群众18户68人。（其中受益脱贫户7户12人），每年户均增收500元以上。</t>
  </si>
  <si>
    <t>下东坑村大棚建设配套基础设施项目</t>
  </si>
  <si>
    <t>下东坑村</t>
  </si>
  <si>
    <t>半扶坑、大龙巷、坪山、荆竹下等4个小组新建香菇大棚18亩，需平整土地20亩，砌排水沟1620米，修建产业路1000米以及配套水电设施等</t>
  </si>
  <si>
    <t>吸纳18户48人脱贫户、监测对象务工，流转土地20亩，年增收15000元，壮大村集体经济，年增收36000元。</t>
  </si>
  <si>
    <t>下东坑村民委员会</t>
  </si>
  <si>
    <t>下东坑村冷藏库建设项目</t>
  </si>
  <si>
    <r>
      <rPr>
        <sz val="14"/>
        <rFont val="宋体"/>
        <charset val="134"/>
      </rPr>
      <t>建设农产品仓储保鲜冷库84m</t>
    </r>
    <r>
      <rPr>
        <sz val="14"/>
        <color theme="1"/>
        <rFont val="宋体"/>
        <charset val="134"/>
      </rPr>
      <t>³</t>
    </r>
    <r>
      <rPr>
        <sz val="14"/>
        <color theme="1"/>
        <rFont val="方正仿宋_GB2312"/>
        <charset val="134"/>
      </rPr>
      <t>(4m*6m*3.5m)</t>
    </r>
  </si>
  <si>
    <t>建设农产品仓储保鲜库，延长农副产品保鲜期，解决当地食用菌香菇、雪莲果、红薯、辣椒等农产品保鲜难的问题，提高种植户的销售收入，受益群众309户1316人（其中受益脱贫户77户308人），每年户均增收900元以上。</t>
  </si>
  <si>
    <t>房屋修缮项目</t>
  </si>
  <si>
    <t>屋顶补漏600平方米，墙面修补900平方米，</t>
  </si>
  <si>
    <t>完善提升脱贫户住房安全隐患16户36人</t>
  </si>
  <si>
    <t>住建局</t>
  </si>
  <si>
    <t>设备购置</t>
  </si>
  <si>
    <t>莲子剥壳机一台，莲子通芯机，一台，烘干设备，筛选设备一套。</t>
  </si>
  <si>
    <t>吸纳15户人脱贫户监测对象，30人务工，年增收2000元，壮大村集体经济，年增收30000元</t>
  </si>
  <si>
    <r>
      <rPr>
        <sz val="14"/>
        <rFont val="宋体"/>
        <charset val="134"/>
      </rPr>
      <t>下东坑村早外、上</t>
    </r>
    <r>
      <rPr>
        <sz val="14"/>
        <color theme="1"/>
        <rFont val="宋体"/>
        <charset val="134"/>
      </rPr>
      <t>塅</t>
    </r>
    <r>
      <rPr>
        <sz val="14"/>
        <color theme="1"/>
        <rFont val="方正仿宋_GB2312"/>
        <charset val="134"/>
      </rPr>
      <t>、荆竹下蔬菜种植项目</t>
    </r>
  </si>
  <si>
    <t>种植基地设施配套：喷灌、滴灌系统一套，塑料育秧大棚800平方米，灌溉设施水坝一座。</t>
  </si>
  <si>
    <t>带动脱贫户就业20人，人均年收入增收800元</t>
  </si>
  <si>
    <t>下东坑村人居环境整治</t>
  </si>
  <si>
    <r>
      <rPr>
        <sz val="14"/>
        <rFont val="宋体"/>
        <charset val="134"/>
      </rPr>
      <t>垇</t>
    </r>
    <r>
      <rPr>
        <sz val="14"/>
        <color theme="1"/>
        <rFont val="方正仿宋_GB2312"/>
        <charset val="134"/>
      </rPr>
      <t>子背小组路面硬化700平方米，老屋家，荆竹下平地硬化350平方米，浆砌排水沟100米</t>
    </r>
  </si>
  <si>
    <t>提升全村整体村容村貌，提高村民幸福指数，可使47户211人受益。</t>
  </si>
  <si>
    <t>下东坑村大荷树下小组环境整治建设项目</t>
  </si>
  <si>
    <t>1、大荷树下区域人居环境整治砌护坎55立方米，道路硬化1300平方米，砌排水沟120米；2、砌排水沟160米，水沟盖板128平方米，安全饮水通道硬化200米</t>
  </si>
  <si>
    <t>提升全村整体村容村貌，提高村民幸福指数，可使47户200人受益。</t>
  </si>
  <si>
    <t>下东坑村半扶坑小组产业路维修项目</t>
  </si>
  <si>
    <t>维修产业路300米，平整路面900平方米，铺砂石垫层600平方米，砌三面不见土排水沟200米。老屋家至六安斜产业路2.5公里</t>
  </si>
  <si>
    <t>提升全村整体村容村貌，提高村民幸福指数，可使47户210人受益。</t>
  </si>
  <si>
    <t>下东坑安全饮水</t>
  </si>
  <si>
    <t>修建护坡1座，更换饮水管道1500米</t>
  </si>
  <si>
    <t>简易路硬化</t>
  </si>
  <si>
    <t>板坑村</t>
  </si>
  <si>
    <t>中溪简易路硬化，工程量：长200米，宽3.5米，厚18厘米</t>
  </si>
  <si>
    <t>解决脱贫户1户4人安全出行,改善生产生活条件</t>
  </si>
  <si>
    <t>板坑村民委员会</t>
  </si>
  <si>
    <t>脱贫户住房修缮项目</t>
  </si>
  <si>
    <t>房屋石脚、街檐 1052.28 平方米;地面硬化 746.04 平方米</t>
  </si>
  <si>
    <t>解决脱贫户1户5人居住环境问题，改善居住环境条件</t>
  </si>
  <si>
    <t>购置光伏发电站</t>
  </si>
  <si>
    <t>购置小密乡光伏发电站84kw</t>
  </si>
  <si>
    <t>项目实施后，预计每年为村集体经济增加1.8万元，用于持续改善人居环境、完善村基础设施建设、增设公益性岗位，受益脱贫户10户28人。</t>
  </si>
  <si>
    <t>保障房修缮项目</t>
  </si>
  <si>
    <t>板坑村、大洞村、泮塘村</t>
  </si>
  <si>
    <t>板坑村：池新发户、郑六秀户保障房屋顶补漏修缮110㎡ 。                                                          大洞村：保障房换门8套24扇。 
泮塘村：曾宪科户更换入户门一扇，张声渭，曾宪环，曾石发生3户漏雨屋面维修约150平方米。</t>
  </si>
  <si>
    <t>巩固提升“三类人员”及脱贫户17户51人住房安全，提升村民生活幸福指数。</t>
  </si>
  <si>
    <t>板坑村、大洞村、泮塘村民委员会</t>
  </si>
  <si>
    <t>半迳村上坎小组农田水利设施建设项目</t>
  </si>
  <si>
    <t>半迳村</t>
  </si>
  <si>
    <t>上坎组寨坑尾，1.水陂长5米*宽2米*高2.5米；2.水渠硬化长500米*宽30CM*高30CM；3.机耕桥长4米*宽3.5米*高2.5米。</t>
  </si>
  <si>
    <t>解决脱贫（监测）户10户55人40亩农田水利灌溉问题，改善生产条件，增产增收；</t>
  </si>
  <si>
    <t>半迳村民委员会</t>
  </si>
  <si>
    <t>半迳村当风垇、陈示坑小组通组公路维修项目</t>
  </si>
  <si>
    <t>1.坑尾至当风垇小组2000米，水沟路面修复；2.高排至陈示坑1.5公里水沟路面修复，水泥涵管50#10根、30#20根。</t>
  </si>
  <si>
    <t>解决脱贫（监测）户11户42人安全出行,改善生产生活条件</t>
  </si>
  <si>
    <t>半迳村罗屋小组新建盖板涵</t>
  </si>
  <si>
    <t>1.新建长5米，宽3.5米，高4米，盖板涵一座</t>
  </si>
  <si>
    <t>解决脱贫（监测）户15户68人生产出行问题,改善生产条件；</t>
  </si>
  <si>
    <t>半迳村上坎小组新建农田水沟项目</t>
  </si>
  <si>
    <t>1.水渠长1000米，宽30CM，高30CM。</t>
  </si>
  <si>
    <t>解决脱贫（监测）户15户68人100亩农田水利灌溉问题，改善生产条件，增产增收；</t>
  </si>
  <si>
    <t>购置小密乡光伏发电站280kw</t>
  </si>
  <si>
    <t>项目实施后，预计每年为村集体经济增加6万元，用于持续改善人居环境、完善村基础设施建设、增设公益性岗位，受益脱贫户26户74人。</t>
  </si>
  <si>
    <t>发改委</t>
  </si>
  <si>
    <t>粗石坝村枫林小组水陂水渠建设项目</t>
  </si>
  <si>
    <t>粗石坝村</t>
  </si>
  <si>
    <t>新建水陂座（长7米，宽0.8米，高3.5米），现浇水渠（30*30）160米。</t>
  </si>
  <si>
    <t>项目实施后，能够有效解决农户粮食生产灌溉难问题，增加群众收入。</t>
  </si>
  <si>
    <t>粗石坝村民委员会</t>
  </si>
  <si>
    <t>粗石坝村金鸡塘小组简易砂石产业路建设</t>
  </si>
  <si>
    <t>新建简易砂石产业路，长4.2公里，宽4.5米。涵管500M（50米），1000MM（10米）。</t>
  </si>
  <si>
    <t>项目实施后，能够有效解决农户产业滞后问题，提高农户收入，受益农户22户（其中脱贫户和监测户8户），总受益人口426人，户均每年增收1200元。</t>
  </si>
  <si>
    <t>枫林罗村水毁路面修复</t>
  </si>
  <si>
    <t>边坡开挖宽4米，高4米，长150米，路面硬化：宽3.5米，长150米，厚18公分，新建截水沟长650米，规格：（40*40），</t>
  </si>
  <si>
    <t>项目实施后，能够有效解决当地农户出现安全问题，受益农户95户375人，（其中脱贫户和监测户15户65人）。</t>
  </si>
  <si>
    <t>项目实施后，预计每年为村集体经济增加1.8万元，用于持续改善人居环境、完善村基础设施建设、增设公益性岗位，受益脱贫户11户33人。</t>
  </si>
  <si>
    <t>上门、小洞水陂水渠项目</t>
  </si>
  <si>
    <t>大洞村</t>
  </si>
  <si>
    <t>小洞、上门水陂2座，水渠240米。其中小洞组墩背水陂一座长6米宽（下底1.5米、上底0.8米）高1.8米，水渠长150米（40cmX40cm）；上门组拱背水陂一座长7米宽（下底1.5米、上底0.8米）高2.2米，水渠长90米（40cmX40cm）</t>
  </si>
  <si>
    <t>项目实施后，新建水陂可灌溉面积78亩使76户280人受益增产增收。</t>
  </si>
  <si>
    <t>大洞村民委员会</t>
  </si>
  <si>
    <t>通组路水损毁维修</t>
  </si>
  <si>
    <t>大洞至側乾（上村、下村、春坑三个小组）通组路二处被水损毁长28米，砌挡土墙长28米，55m³混凝土，土方67m³，路面硬化100㎡2</t>
  </si>
  <si>
    <t>修复通组路，可完善村民出行产业发展基础设施，为乡村振兴发展提供保障，使全村398户1206人受益。</t>
  </si>
  <si>
    <t>大洞山子寨水厂改造加固维修及塔下围墙</t>
  </si>
  <si>
    <t>一、水厂改造加固维修(山子寨)
1.水坝改造加固混凝土工程:1.3m*0.6m*0.9m=0.7m³；水圳底混凝土工程量:2.6m*0.5m*0.1m=0.13m³；取水井混凝土:1m*0.55m*1m=0.55m³；合计:1.38m³。
2.管道开挖、填埋工程量:400m
3.PEQ50给水管焊接工程量:400m
4.材料、配件
(1)PEQ50给水管400m；(2)PEQ50直接46个；(3)PEQ50闸阀4个；(4)PEQ50外丝直接2个；(5)PEQ50异径三通2个；(6)PEQQ32闸阀2个；(7)PVCQ75三通1个；(8)PVCQ75直接3个；(9)PVCQ75/50直接2个；(10)PVCQ75球阀1个。
二、塔下围墙：长120米，高1.5米，宽，0.24米，基础0.2米x0.3米长120米。</t>
  </si>
  <si>
    <t>水厂维修加固工工程实施后使204户748人的饮水安全得到保障；建设塔下围墙使村容村貌得到提升，提升村民的幸福指数。</t>
  </si>
  <si>
    <t>项目实施后，预计每年为村集体经济增加1.8万元，用于持续改善人居环境、完善村基础设施建设、增设公益性岗位，受益脱贫户9户26人。</t>
  </si>
  <si>
    <t>富城村老屋小组富城农饮水厂提升建设项目</t>
  </si>
  <si>
    <t>扩建</t>
  </si>
  <si>
    <t>富城村</t>
  </si>
  <si>
    <t>富城村老屋小组富城农饮水厂提升建设项目，PE90管长250米，PE63管长3600，PE32管长1500米，安装水表255只，新增沉淀池（长6米宽3米高2米），闸阀，接头开关已竣工数据为准。</t>
  </si>
  <si>
    <t>产业项目：吸纳68户脱贫户监测对象，改善生产生活条件。</t>
  </si>
  <si>
    <t>富城村民委员会</t>
  </si>
  <si>
    <t>土桥至枫树坑水沟修复项目</t>
  </si>
  <si>
    <t>1、新建挡土墙（1处）合计长30米，高4米(含隐蔽基础)，宽1.2米，挡土墙144立方，路面修复长30米，宽3.5米，厚02米。                2、改建灌溉水渠0.4米*0.4米，长度500米，</t>
  </si>
  <si>
    <t>项目建成后，可完善村民出行产业发展基础设施，为富城乡乡村振兴发展提供保障，使全村约78户285人受益。</t>
  </si>
  <si>
    <t>桃林坑，大陂乾，凹背分散式饮用水提升管网改造项目</t>
  </si>
  <si>
    <t>桃林坑，大陂乾，凹背分散式饮用水提升项目PE40管长3200米，新增沉淀池两座（长4米宽2高1.5米），闸阀，接头开关已竣工数据为准。</t>
  </si>
  <si>
    <t>产业项目：吸纳8户脱贫户监测对象，改善生产生活条件。</t>
  </si>
  <si>
    <t>粮管所至桂村排水毁公路塌方切保坎项目</t>
  </si>
  <si>
    <t>新建挡土墙（4处）合计长40米，高7米(含隐蔽基础)，宽1.2米，挡土墙336方，路面修复长,40米，宽3.5米，厚02米。</t>
  </si>
  <si>
    <t>项目建成后，可完善村民出行产业发展基础设施，为富城乡乡村振兴发展提供保障，使全村约325户1340人受益。</t>
  </si>
  <si>
    <t>项目实施后，预计每年为村集体经济增加1.8万元，用于持续改善人居环境、完善村基础设施建设、增设公益性岗位，受益脱贫户15户48人。</t>
  </si>
  <si>
    <t>桂坑村上洋组水渠建设项目</t>
  </si>
  <si>
    <t>桂坑村</t>
  </si>
  <si>
    <t>建设上洋组朱坑水渠、挡土墙；水渠长390米*宽0.3米*高0.3米，挡土墙长24米*宽1.5米*高2.5米</t>
  </si>
  <si>
    <t>解决桂坑村农户33户113人，115亩农田水利灌溉问题，其中脱贫（监测）户8户30人，改善生产条件，增产增收</t>
  </si>
  <si>
    <t>桂坑村民委员会</t>
  </si>
  <si>
    <t>桂坑村白石下组水陂水渠建设项目</t>
  </si>
  <si>
    <t>建设白石下组岸岭水陂，长12.5米*宽（下层2米+上层1米）*高2.5米，中心渠长180米*宽0.3米*高0.3米</t>
  </si>
  <si>
    <t>解决桂坑村农户29户78人，41亩农田水利灌溉问题，其中脱贫（监测）户7户24人，改善生产条件，增产增收</t>
  </si>
  <si>
    <t>桂坑村下井组水渠建设项目</t>
  </si>
  <si>
    <t>建设下井组东坑塅黄泥坵水渠，长879米*宽0.3米*高0.3米</t>
  </si>
  <si>
    <t>解决桂坑村农户23户114人，96亩农田水利灌溉问题，其中脱贫（监测）户6户32人，改善生产条件，增产增收</t>
  </si>
  <si>
    <t>桂坑村上村组水陂水渠建设项目</t>
  </si>
  <si>
    <t>建设上村组长坑水陂长8米*宽1.5*高3米，水渠长900米*宽0.4米*高0.4米</t>
  </si>
  <si>
    <t>解决桂坑村农户21户72人，102亩农田水利灌溉问题，其中脱贫（监测）户4户17人，改善生产条件，增产增收</t>
  </si>
  <si>
    <t>桂坑村下村组水渠建设项目</t>
  </si>
  <si>
    <t>建设下村组社前坑中塘塅水渠，长620米*宽0.4米*高0.4米</t>
  </si>
  <si>
    <t>解决桂坑村农户17户89人，74亩农田水利灌溉问题，其中脱贫（监测）户5户34人，改善生产条件，增产增收</t>
  </si>
  <si>
    <t>桂坑村荷树岽组水陂水渠建设项目</t>
  </si>
  <si>
    <t>建设荷树岽组下屋塅水陂，长10.5米*宽（下层1.5米+上层0.8米）*高1.8米，水渠长170米*宽0.3米*高0.3米</t>
  </si>
  <si>
    <t>解决桂坑村农户15户68人，28亩农田水利灌溉问题，其中脱贫（监测）户5户23人，改善生产条件，增产增收</t>
  </si>
  <si>
    <t>桂坑村下井组公路建设项目</t>
  </si>
  <si>
    <t>桂坑村下井组竹园面公路建设长350米</t>
  </si>
  <si>
    <t>解决桂坑村脱贫户6户23人安全出行,改善生产生活条件</t>
  </si>
  <si>
    <t>项目实施后，预计每年为村集体经济增加6万元，用于持续改善人居环境、完善村基础设施建设、增设公益性岗位，受益脱贫户16户72人。</t>
  </si>
  <si>
    <t>新建充电桩项目</t>
  </si>
  <si>
    <t>新建新能源汽车充电桩8个、充电桩棚200㎡、停车场道闸1套、箱变1套、地面硬化600㎡等。</t>
  </si>
  <si>
    <t>项目实施后，带动经济发展，村集体受益的情况:预计每年盈利约2.94万元以上，带动当地群众发展产业及就业，受益群众59户256人，其中脱贫户11户52人。</t>
  </si>
  <si>
    <t>肉牛养殖基地建设项目</t>
  </si>
  <si>
    <t>桂坑村、半迳、林珠村、余屋洞村</t>
  </si>
  <si>
    <t>搭建养牛棚3000平方，牧草、精饲料棚1000平方米等。（整合桂坑村150万元、半迳村50万元、林珠村50万元、余屋洞50万、小沙50万元）</t>
  </si>
  <si>
    <t>项目建设完成后可增加村集体收入20.4万元，带动本村脱贫人口就业增收，受益户52户185人（其中脱贫户、监测对象10户45人）户均增收3000元。</t>
  </si>
  <si>
    <t>桂坑村、半迳、林珠村、余屋洞村民委员会</t>
  </si>
  <si>
    <t>富城乡烤烟房维修</t>
  </si>
  <si>
    <t>桂坑村、富城村、余屋洞村、岭下村、大洞村</t>
  </si>
  <si>
    <t>桂坑村：新建防雨棚70平方米，富城村：拆除损毁原防雨棚35平方米，新建防雨棚35平方米，新建烤烟架4个，余屋洞：拆除损毁原防雨棚180平方米，新建170平方米及里水槽40米。岭下村：岭下村烤房等配套设施维修项目，燃料机换新7000元/台*5台，柴油机换新7000元/台*5台，工作棚210平方*180元平方，烤烟门1000元/扇*10扇；烤烟房锅炉烫5000*3扇；工作坪硬化长10米，宽8米，厚0.15米.大洞村：.烤烟房维修：维修窗、观察窗6页，炉膛6套，门2页，燃料机1台，风机4台。</t>
  </si>
  <si>
    <t xml:space="preserve">工程施工后，每年可增加村集体收入约1.68万元，用于持续改善人居环境、完善村基础设施建设、增设公益性岗位等公益事业，受益农户215户850人（其中脱贫户和监察对象16户49人）。
</t>
  </si>
  <si>
    <t>桂坑村、富城村、余屋洞村、岭下村、大洞村民委员会</t>
  </si>
  <si>
    <t>雷田村水毁路面修复项目</t>
  </si>
  <si>
    <t>雷田村</t>
  </si>
  <si>
    <t xml:space="preserve">1、塘内组挡土墙，挡土墙土长30米，宽2米、高2.5米，硬化公路破碎19立方、硬化公路19立方。                    </t>
  </si>
  <si>
    <t>项目实施后，能有效解决农业产业生产期间出行不便问题，可为脱贫户和监测户及一般农户提供农机支持，降低生产成本，提高亩产产值，有效提升幸福感、满意度，受益农户156户（其中脱贫户和监测户30户118人），总受益人口数552人</t>
  </si>
  <si>
    <t>雷田村民委员会</t>
  </si>
  <si>
    <t>项目实施后，预计每年为村集体经济增加1.8万元，用于持续改善人居环境、完善村基础设施建设、增设公益性岗位，受益脱贫户14户43人。</t>
  </si>
  <si>
    <t>林珠村排水沟建设项目</t>
  </si>
  <si>
    <t>林珠村</t>
  </si>
  <si>
    <t>新建排水沟长1800米，规格30*30</t>
  </si>
  <si>
    <t>通过人居环境整治，提升全村整体村容村貌，提升村民幸福指数，解决脱贫（监测）户62户267人人居环境问题，改善人居环境条件</t>
  </si>
  <si>
    <t>林珠村民委员会</t>
  </si>
  <si>
    <t>石地至联丰砂石产业路建设</t>
  </si>
  <si>
    <t>1.新建石地至联丰村砂石公路（4.5m宽）（6公里长）2.漫水桥长15m，宽5m，3.埋设涵管30cm至100cmx1m共158根。</t>
  </si>
  <si>
    <t>毛竹产业发展约2000亩，油茶1000余亩，公路：解决脱贫（监测）户62户267人安全出行,改善生产生活条件</t>
  </si>
  <si>
    <t>老屋小组水毁公路修复</t>
  </si>
  <si>
    <t xml:space="preserve">   1.新建挡土墙长202.5m、高2m、宽1.2m，                       2.护栏长112.5m、高1m，</t>
  </si>
  <si>
    <t>工程实施后，能有效解决提升周边89户出行安全，增加村民幸福感、满意度得到提升。</t>
  </si>
  <si>
    <t>项目实施后，预计每年为村集体经济增加6万元，用于持续改善人居环境、完善村基础设施建设、增设公益性岗位，受益脱贫户14户59人。</t>
  </si>
  <si>
    <t>岭下村霞山通村路、通组路维修建设项目</t>
  </si>
  <si>
    <t>岭下村</t>
  </si>
  <si>
    <t>岭下村通往半迳村、粗石坝村、霞山区域的通村、通组路塌方路段下方，新建挡土墙900立方，长30米，宽2米，高15米</t>
  </si>
  <si>
    <t>项目实施后，能有效解决当地居民出行问题,消除通行安全隐患。有效提升幸福感、满意度，受益农户112户478人（其中脱贫户和监测户38户158人）</t>
  </si>
  <si>
    <t>岭下村民委员会</t>
  </si>
  <si>
    <t>岭下村新建社犁坪村组路建设项目</t>
  </si>
  <si>
    <t>岭下村通往中间屋组、山下组、上屋一组通组路长560米，宽3.5米，高0.18米</t>
  </si>
  <si>
    <t>解决59户219人安全出行,消除通行安全隐患</t>
  </si>
  <si>
    <t>岭下村小石子组农田灌溉水沟、挡土墙建设项目</t>
  </si>
  <si>
    <t>岭下村小石子组农田灌溉水沟：（40*40）长420米。挡土墙：长42米，宽0.8米，高3.5米</t>
  </si>
  <si>
    <t>解决27户103人20亩农田水利灌溉问题，改善生产条件，增产增收</t>
  </si>
  <si>
    <t>项目实施后，预计每年为村集体经济增加1.8万元，用于持续改善人居环境、完善村基础设施建设、增设公益性岗位，受益脱贫户19户53人。</t>
  </si>
  <si>
    <t>泮塘村挡土墙及灌溉水渠建设项目</t>
  </si>
  <si>
    <t>泮塘村</t>
  </si>
  <si>
    <t>1、新建水沟500米（田段，河背，新屋，下增）PC管90米，水陂一座长3米，高2米，宽3米。      2、建设新屋小组挡土墙50立方米挡土墙。3、下増至新屋组新建挡土墙180立方米，水泥预制涵管5根。</t>
  </si>
  <si>
    <t>项目实施后，解决农田水利灌溉问题，改善生产条件，解决出行安全隐患。提升农户满意度、幸福感，受益农户241户，931人（其中脱贫户和监测对象34户138人）</t>
  </si>
  <si>
    <t>泮塘村民委员会</t>
  </si>
  <si>
    <t>购置小密乡光伏发电站556kw</t>
  </si>
  <si>
    <t>项目实施后，预计每年为村集体经济增加12万元，用于持续改善人居环境、完善村基础设施建设、增设公益性岗位，受益脱贫户36户148人。</t>
  </si>
  <si>
    <t>小沙村蔬菜大棚基地提升</t>
  </si>
  <si>
    <t>小沙村</t>
  </si>
  <si>
    <t>小沙村社公下小组蔬菜大棚提升，水沟30*30，800米左右，40*40，100米左右，土壤改良13.69亩，每亩约3000元，电机维修约5000元</t>
  </si>
  <si>
    <t>吸纳32户脱贫户监测对象务工，流转土地租金18亩，每年增收租金2160元，不断地壮大村集体经济，村级每年增收3万元左右；</t>
  </si>
  <si>
    <t>小沙村民委员会</t>
  </si>
  <si>
    <t>小沙村上村小组涵洞盖板路面</t>
  </si>
  <si>
    <t>上村小组通组危桥改造，新建涵洞一座，长12米宽4米，高6米，挡土墙约120立方，路面修复硬化约100平方。</t>
  </si>
  <si>
    <t>改善生活条件，解决上村小组46户200人安全出行问题，也是群众愁盼之事，使全村群众更有安全感和幸福感。</t>
  </si>
  <si>
    <t>小沙村小龙虾基地整改项目</t>
  </si>
  <si>
    <t>大塅墩稻虾养殖基地整改提升，面积29亩，机耕道300米左右，清理石块25亩，下田板6处，土囊修复25亩。</t>
  </si>
  <si>
    <t>解决小沙村围内、老虎坑两个小组48户粮食安全问题，整改后还给村民自己种粮，每户可以增加种粮收入800元，改善群众生活条件，使在家的群众有地种粮，有种粮收入。</t>
  </si>
  <si>
    <t>项目实施后，预计每年为村集体经济增加6万元，用于持续改善人居环境、完善村基础设施建设、增设公益性岗位，受益脱贫户24户81人。</t>
  </si>
  <si>
    <t>余屋洞村塘背组饮用水改造项目</t>
  </si>
  <si>
    <t>余屋洞村</t>
  </si>
  <si>
    <t>新建水陂1座、蓄水池1座，清水池1座，铺设输配水管网1500米左右。</t>
  </si>
  <si>
    <t>农村供水保障设施建设，解决余屋洞村塘背组农户的饮水保障问题 ，受益户数25户73人。</t>
  </si>
  <si>
    <t>余屋洞村民委员会</t>
  </si>
  <si>
    <t>余屋洞村挡土墙及堡坎项目</t>
  </si>
  <si>
    <t>新建刘水养、刘南昌、刘永财、曾带发娣、刘信瑜、刘伟养脱贫户屋门前挡土墙约250立方米</t>
  </si>
  <si>
    <t>解决脱贫（监测）户10户48人人居环境问题，改善人居环境条件</t>
  </si>
  <si>
    <t xml:space="preserve">
中木组新建盖板涵项目</t>
  </si>
  <si>
    <t>新建盖板涵，长20米、宽3.5米、高6米</t>
  </si>
  <si>
    <t>解决脱贫（监测）户8户45人生产出行问题,改善生产条件</t>
  </si>
  <si>
    <t>余屋洞村塘背、水脑组水渠</t>
  </si>
  <si>
    <t>水陂1座，长8米，宽1米，高1.5米;水渠390米（其中：30X30规格300米，40X40规格90米）</t>
  </si>
  <si>
    <t>解决脱贫（监测）户11户54人50亩农田水利灌溉问题，改善生产条件，增产增收</t>
  </si>
  <si>
    <t>项目实施后，预计每年为村集体经济增加6万元，用于持续改善人居环境、完善村基础设施建设、增设公益性岗位，受益脱贫户21户68人。</t>
  </si>
  <si>
    <t>寨头村大坪小组基础设施建设项目</t>
  </si>
  <si>
    <t>寨头村</t>
  </si>
  <si>
    <t>寨头村大坪小组基础设施建设项目（浆砌石300㎡路面硬化200㎡）</t>
  </si>
  <si>
    <t>人居环境整治：解决脱贫（监测）户4户17人人居环境问题，改善人居环境条件</t>
  </si>
  <si>
    <t>寨头村民委员会</t>
  </si>
  <si>
    <t>寨头村大坪组周边环境整治项目</t>
  </si>
  <si>
    <t>寨头村大坪组周边环境整治项目（乡村步道整治块料铺设200米，护栏30米，砖墙80平方，硬化100平方，墙体建筑1个）</t>
  </si>
  <si>
    <t>寨头村学堂下大坪小组环境整治及基础设施建设项目</t>
  </si>
  <si>
    <t>寨头村学堂下大坪小组环境整治及基础设施建设项目（污水渠整治50米，生活水渠清淤100立方，村民议事场建设1座及其周边环境整治提升）</t>
  </si>
  <si>
    <t>项目实施后，预计每年为村集体经济增加1.8万元，用于持续改善人居环境、完善村基础设施建设、增设公益性岗位，受益脱贫户12户41人。</t>
  </si>
  <si>
    <t>高排村发展肉牛养殖产业</t>
  </si>
  <si>
    <t>高排村</t>
  </si>
  <si>
    <t>以村集体合作社入股养殖大户的模式运行，购买50头牛犊饲养。</t>
  </si>
  <si>
    <t>带动脱贫户及监测对象种植牧草及务工，增加脱贫户及监测对象收入，受益脱贫户3户8人，年均增收3万元以上，每年增加村集体经济收入2.5万元以上。</t>
  </si>
  <si>
    <t>高排村民委员会</t>
  </si>
  <si>
    <t>高排村潜龙社区水毁修复工程</t>
  </si>
  <si>
    <t>土方开挖、回填100立方，新建水沟80*80，18米，30*30水渠30米，路面切割100米，沉沙井1.5米*1.5米一只，翻新砖砌挡土墙60米*0.24米*2米，路面硬化120平方米，围栏60米，涵洞清淤120米</t>
  </si>
  <si>
    <t>小区总户数56户人口252人，因山洪水患，造成涵洞堵塞，导致路面，路基，挡土墙基础塌陷损坏，下大雨时整个小区涨水，导致行人出行不方便，存在安全隐患</t>
  </si>
  <si>
    <t>高排乡烤房修复工程</t>
  </si>
  <si>
    <t>各村</t>
  </si>
  <si>
    <t>1.更换一体炉23座，拆装一体炉23座，山口搭建燃料存放棚50平方。2.拆、装电机(主材甲供)25台。3.拆、装风机(主材甲供)12台。3.烤房门更换;1900*700mm(主材甲供)42樘。4.观察窗拆、装(主材甲供):72樘。5.维修窗拆装:(主材甲供)42樘。6.冷风门拆装:(主材甲供)21樘。7.自动排湿窗拆装;(主材甲供)72樘。8.更换空气开关1个。9.散热器拆除、维修、清理、安装;(主材甲供)12台。10.烤房挂烟梁 8*8cm热镀锌方钢管 每套30米钢管4套。11.砖砌围水;70m。12.管内穿线 穿照明线 铝芯 导线截面(mm2)≤4:50m。13.钢架铁皮雨棚51m2</t>
  </si>
  <si>
    <t>完善当烟叶加工条件建设，提高生产效率，节约加工成本，发展壮大当地烟叶种植面积800亩，带动当地群众产业、务工增收，受益群众15户（其中脱贫户5户），户均增收4000元以上。</t>
  </si>
  <si>
    <t>各村民委员会</t>
  </si>
  <si>
    <t>高排乡移民安置点（安子社区）基础设施提升</t>
  </si>
  <si>
    <t>居委会</t>
  </si>
  <si>
    <t>高排乡移民安置点（安子社区）在一栋三层楼房楼顶搭建树脂瓦240个平方；围墙维修62米，1.2米高；路面水泥硬化长40米，宽5米，高18公分，含基础垫层。</t>
  </si>
  <si>
    <t>产业项目：路面水泥硬化涉及30户，160人，解决出行和人居环境问题，楼顶搭建树脂瓦、围墙涉及6户，35人，解决楼顶漏雨、暴晒和生活安全问题。维修卫生间涉及8户，38人，解决生活问题。</t>
  </si>
  <si>
    <t>居民委员会</t>
  </si>
  <si>
    <t>南田村小龙虾基地建设</t>
  </si>
  <si>
    <t>南田村</t>
  </si>
  <si>
    <t>圳下小组新建小龙虾基地25亩</t>
  </si>
  <si>
    <t>吸纳30户脱贫户监测对象务工，流转土地252.2亩，年增收1500元，壮大村集体经济，年增收3万元。</t>
  </si>
  <si>
    <t>南田村民委员会</t>
  </si>
  <si>
    <t>坪坑至归庄产业路</t>
  </si>
  <si>
    <t>坪坑村</t>
  </si>
  <si>
    <t>新建公路3000米3.5米x18公分。挡土墙100米，函管30×30，8根。函管1米×1米，20根，</t>
  </si>
  <si>
    <t>扩大当地有机水稻、烟叶等产业种植面积，改善产业发展条件，降低生产成本，提高农户种植积极性，发展壮大种植规模，可使全村52户208人实现产业发展增收，其中脱贫户10户58人，预计可为农户提高收入800元/年</t>
  </si>
  <si>
    <t>坪坑村民委员会</t>
  </si>
  <si>
    <t>坪坑村牧草种植基地</t>
  </si>
  <si>
    <t>牧草种植120亩</t>
  </si>
  <si>
    <t>吸纳15户脱贫户监测对象务工，流转土地120亩，年增收3000元，壮大村集体经济，年增收7万元；</t>
  </si>
  <si>
    <t>上寨村牛田组至坪坑村通村道路</t>
  </si>
  <si>
    <t>上寨村</t>
  </si>
  <si>
    <t>上寨村牛田组至坪坑村通村道路.硬化1.2公里、宽4米、厚0.18米</t>
  </si>
  <si>
    <t>壮大村集体经济，年增收5万元；公路：解决脱贫25户，25户,180人安全出行,改善生产生活条件；</t>
  </si>
  <si>
    <t>上寨村民委员会</t>
  </si>
  <si>
    <t>团龙村麦冬中药种植基地</t>
  </si>
  <si>
    <t>团龙村</t>
  </si>
  <si>
    <t>1、采购种子，建设麦冬中药种苗20亩基地5万元。
2、麦冬烘干基地，建设100平方米厂，购置麦冬烘干机一台。</t>
  </si>
  <si>
    <t>吸纳20户脱贫户及监测对象种植及务工，年增收1000元，壮大村集体经济，年增收1000元；</t>
  </si>
  <si>
    <t>团龙村民委员会</t>
  </si>
  <si>
    <t>团龙村金凤山文旅路</t>
  </si>
  <si>
    <t>建设水泥路3米宽、15厘米厚，长1公里的水泥路。</t>
  </si>
  <si>
    <t>解决脱贫户50户200人及年500人旅客的出行问题，改善道路交通条件。</t>
  </si>
  <si>
    <t>团龙村住房维修项目</t>
  </si>
  <si>
    <t>解决团龙村3户住房漏水维修，铺设树脂瓦300平方</t>
  </si>
  <si>
    <t>解决脱贫户3户12人人居环境问题，改善人居环境条件。巩固提升“三类人员”及脱贫户住房安全，确保不出现住房安全问题。</t>
  </si>
  <si>
    <t>团龙村小江桥石头拱桥道路</t>
  </si>
  <si>
    <t>建设水泥路3米宽、15厘米厚，长250米的水泥路。</t>
  </si>
  <si>
    <t>项目实施后，可有效改善当地群众产业发展条件，方便群众生产出行，提高生产效率，节约生产成本，可带动200户800人发展壮大产业规模。</t>
  </si>
  <si>
    <t>高排乡云雷村烟叶产业路</t>
  </si>
  <si>
    <t>云雷村</t>
  </si>
  <si>
    <t>云雷村墩脑竹沙排新建机耕道560米，坎下文塘新建涵洞9米*3.2米</t>
  </si>
  <si>
    <t>安全出行,改善生产条件，增产增收；机耕道路：：解决脱贫（监测）户15户82人，生产出行问题,改善生产条件；</t>
  </si>
  <si>
    <t>云雷村民委员会</t>
  </si>
  <si>
    <t>高排乡云雷村各小组水渠</t>
  </si>
  <si>
    <t>各小组水渠，渡水槽：老屋下门口新建水渠0.4米*0.4米*660米，山下旱排仔新建水渠0.4米*0.4米*850米，郑屋南迳坑新建水渠0.4米*0.4米*900米，郑屋南迳坑渡水槽20米。</t>
  </si>
  <si>
    <t>改善生产生活条件；农田水利：解决脱贫（监测）户95户4756人，400亩农田水利灌溉问题，</t>
  </si>
  <si>
    <t>白埠村官厅小组路面硬化</t>
  </si>
  <si>
    <t>白埠村</t>
  </si>
  <si>
    <t>官厅小组路面硬化（长300米、宽3.5米、高0.18米）</t>
  </si>
  <si>
    <t>项目实施后，完善村交通设施建设，方便群众生活生产出行，提高群众生活满意度，受益人数95户425人</t>
  </si>
  <si>
    <t>白埠村民委员会</t>
  </si>
  <si>
    <t>白埠村坝子小组水圳</t>
  </si>
  <si>
    <t>新建坝子小组水圳（长200米、宽0.4、高0.4）</t>
  </si>
  <si>
    <t>项目实施后，完善村农业设施建设，解决坝子小组耕地灌溉面积80亩，受益人数15户68人</t>
  </si>
  <si>
    <t>白埠村官厅排水排污沟项目</t>
  </si>
  <si>
    <t>新建官厅污水排放（长200米、宽0.6米、深0.6米）石砌护坎（长100米、高2米、宽1米）</t>
  </si>
  <si>
    <t>项目实施后，完善村基础设施建设，方便群众生活生产出行，提高群众生活满意度，受益人数70户360人</t>
  </si>
  <si>
    <t>白埠村农业机械设备采购</t>
  </si>
  <si>
    <t>购买自走轮式谷物联合收割机、翻耕机及配套设备各5台</t>
  </si>
  <si>
    <t>项目实施后，预计每年可为村集体增加2.8万元收入，用于持续改善人居环境、完善村基础设施建设、增设公益性岗位等公益事业，促进当地农业产业发展，可使175户874人受益（其中脱贫户50户260人），户均年增收300元。</t>
  </si>
  <si>
    <t>半照村光脑产业发展道路硬化</t>
  </si>
  <si>
    <t>半照村</t>
  </si>
  <si>
    <t>新建宽3.5米*厚0.18*长380米道路</t>
  </si>
  <si>
    <t>项目实施后，完善村交通设施建设，方便群众生活生产出行，提高群众生活满意度，受益群众66户，人数322人，其中脱贫户9户38人。</t>
  </si>
  <si>
    <t>半照村民委员会</t>
  </si>
  <si>
    <t>半照村下廊产业发展道路硬化</t>
  </si>
  <si>
    <t>新建宽3.5米*厚0.18*长500米道路</t>
  </si>
  <si>
    <t>项目实施后，完善村交通设施建设，方便群众生活生产出行，提高群众生活满意度，受益群众21户，人数97人，其中脱贫户6户22人。</t>
  </si>
  <si>
    <t>半照村上花园、新屋坪、墩仔下、下村小组水圳修复</t>
  </si>
  <si>
    <t>新建宽0.6米*高0.6米*长450米水渠</t>
  </si>
  <si>
    <t>项目实施后，农田水利：解决脱贫（监测）28户117人，一般户97户438人，解决了农田水利灌溉问题，改善生产条件，增产增收；</t>
  </si>
  <si>
    <t>半照村农业机械设备采购</t>
  </si>
  <si>
    <t>购买收割机、犁田机等农业机械设备各5台</t>
  </si>
  <si>
    <t>项目实施后，预计每年可为村集体增加1.8万元收入，用于持续改善人居环境、完善村基础设施建设、增设公益性岗位等公益事业，促进当地农业产业发展，可使66户264人受益，其中脱贫户22户90人，户均年增收400元。</t>
  </si>
  <si>
    <t>大照村通组道路路面修复</t>
  </si>
  <si>
    <t>大照村</t>
  </si>
  <si>
    <t>通组道路路面修复：1.修建大照村村委会门口至围项通组路面道路硬化50米（宽3.5米*厚0.18*长50米）。2.修建大照村围项山岔路口至湾背通组道路路面硬化300米。（宽3.5米*厚0.18*长300米）。3.修建大照村、上屋、上坎、大街小组至社下塅通组道路路面硬化80米（宽3.5米*厚0.18*长80米）。</t>
  </si>
  <si>
    <t>项目实施后，完善村交通设施建设，方便群众生活生产出行，提高群众生活满意度，受益群众178户，人数816人，其中脱贫户28户135人。监测户一户，6人。</t>
  </si>
  <si>
    <t>大照村民委员会</t>
  </si>
  <si>
    <t>芙蓉村新建加工车间</t>
  </si>
  <si>
    <t>芙蓉村</t>
  </si>
  <si>
    <t>新建加工车间500平方</t>
  </si>
  <si>
    <t>项目实施后，预计可吸收15户脱贫户监测对象务工，户均年增收8000元，壮大村集体经济收入，增收3万元，用于持续改善人居环境、完善村基础设施建设、增设公益性岗位等公益事业，促进当地农业产业发展。受益人数245户1310人。</t>
  </si>
  <si>
    <t>芙蓉村民委员会</t>
  </si>
  <si>
    <t>芙蓉村茶叶基地</t>
  </si>
  <si>
    <t>新开垦种植茶叶园100亩</t>
  </si>
  <si>
    <t>项目实施后，吸收30户125人脱贫户、监测对象务工，户均年增收5000元，壮大村集体经济收入，预计可为增收8万元，用于持续改善人居环境、完善村基础设施建设、增设公益性岗位等公益事业，促进当地农业产业发展，受益人数245户1310人。</t>
  </si>
  <si>
    <t>芙蓉村仙水桥路面硬化</t>
  </si>
  <si>
    <t>续建仙水桥产业路面硬化长50米、宽3.5米、高0.18米</t>
  </si>
  <si>
    <t>解决胡屋小组、红星小组54户225人生产出行,改善生产生活条件</t>
  </si>
  <si>
    <t>芙蓉新村点河道整治</t>
  </si>
  <si>
    <t>新建石砌河堤200米、宽0.8米、高1.5米、路面平整500平方米、护栏200米及基础配套设施。</t>
  </si>
  <si>
    <t>项目实施后，解决芙蓉新村点40户250人房屋、人身安全。</t>
  </si>
  <si>
    <t>湖塅村黄泥岭下石砌道路边坡挡土墙</t>
  </si>
  <si>
    <t>湖塅村</t>
  </si>
  <si>
    <t>黄泥岭下小组，石砌道路边坡挡土墙，长50米，宽1.5米，高3米，挡土墙225立方米</t>
  </si>
  <si>
    <t>项目实施后，完善村基础设施建设，消除安全风险隐患，方便群众生活生产出行，提高群众生活满意度，受益群众182户908人。</t>
  </si>
  <si>
    <t>湖塅村民委员会</t>
  </si>
  <si>
    <t>黄陂村新陂水泥路硬化</t>
  </si>
  <si>
    <t>黄陂村</t>
  </si>
  <si>
    <t>新建新陂小组宽3.5米*长1100米路面硬化</t>
  </si>
  <si>
    <t>项目实施后，完善村基础设施建设，消除安全风险隐患，方便群众生活生产出行，提高群众生活满意度，受益群众32户186人。</t>
  </si>
  <si>
    <t>黄陂村民委员会</t>
  </si>
  <si>
    <t>黄陂村购买农业机械设备项目</t>
  </si>
  <si>
    <t>购买收割机一台，犁田机2台</t>
  </si>
  <si>
    <t>项目实施后，有效提农业生产的积极性，带动农业产业发展，受益群众215户1075人。（其中脱贫户42户210人）户均年增收300元。</t>
  </si>
  <si>
    <t>黄陂村新建冷库</t>
  </si>
  <si>
    <t>新建钢架结构冷藏室2*115平方米等</t>
  </si>
  <si>
    <t>项目实施后，有效补齐农业产业短板，缓解农产品仓储保鲜难的问题，受益群众52户200人，其中脱贫户8户35人，户均增收3000元以上，每年增加村集体收入3万元以上。</t>
  </si>
  <si>
    <t>黄陂村新建荷莲坪小组路桥</t>
  </si>
  <si>
    <t>新建荷莲坪路桥宽3.5米*长26米</t>
  </si>
  <si>
    <t>项目实施后，完善村基础设施建设，消除安全风险隐患，方便群众生活生产出行，提高群众生活满意度，受益群众26户145人。</t>
  </si>
  <si>
    <t>黄陂村新建黄陂小组沙石路</t>
  </si>
  <si>
    <t>新建黄陂小组宽3.5米*长2000米沙石路</t>
  </si>
  <si>
    <t>项目实施后，完善村基础设施建设，消除安全风险隐患，方便群众生活生产出行，提高群众生活满意度，受益群众22户120人。</t>
  </si>
  <si>
    <t>黄陂村维修大棚</t>
  </si>
  <si>
    <t>维修大棚150亩</t>
  </si>
  <si>
    <t>项目实施后，有效改善当地蔬菜产业发展条件，提高生产效率，节约生产成本，带动当地群众发展壮大农业产业规模，可使113户626人群众，其中脱贫户59户209人，实现户均增收1000元以上。</t>
  </si>
  <si>
    <t>黄陂村新建黄陂小组河堤</t>
  </si>
  <si>
    <t>新建黄陂小组砌河堤200米</t>
  </si>
  <si>
    <t>项目实施后，完善村基础设施建设，方便群众生活生产出行，提高群众生活满意度，受益群众352户1520人。</t>
  </si>
  <si>
    <t>黄坌村园塅小组产业公路涵洞建设项目</t>
  </si>
  <si>
    <t>黄坌村</t>
  </si>
  <si>
    <t>黄坌村园塅小组新建公路涵洞一处，长6米、宽5.5米、高5米。挡土墙60立方米，填土方长14米、宽6.5米、高5米.</t>
  </si>
  <si>
    <t>项目实施后，完善村基础设施建设，消除安全风险隐患，方便群众生活生产出行，提高群众生活满意度，受益群众48户260人。</t>
  </si>
  <si>
    <t>黄坌村民委员会</t>
  </si>
  <si>
    <t>黄坌村虎脑塘小组产业路建设项目</t>
  </si>
  <si>
    <t>黄坌村虎脑塘小组新建产业发展沙石公路1.8公里.拓宽路基宽4米、路面填沙石长1800米、宽3.5米、高0.1米；装设涵管16处；新建排水沟长1000米、宽0.4米、高0.3米。</t>
  </si>
  <si>
    <t>项目实施后，完善村基础设施建设，消除安全风险隐患，方便群众生活生产出行，提高群众生活满意度，受益群众45户230人。</t>
  </si>
  <si>
    <t>黄坌村农业机械设备采购</t>
  </si>
  <si>
    <t>购买收割机、犁田机等农业机械设备及配套设备等</t>
  </si>
  <si>
    <t>项目实施后，每年可增加村集体收入2万左右，用于持续改善人居环境、完善村基础设施建设、增设公益性岗位等公益事业，带动当地农业产业发展，可使175户930受益,其中脱贫户55户241人，户均年增收约200元。</t>
  </si>
  <si>
    <t>黄埔村首塘仔道路新建</t>
  </si>
  <si>
    <t>黄埔村</t>
  </si>
  <si>
    <t>道路新建500米宽，4米厚，18cm</t>
  </si>
  <si>
    <t>项目实施后，完善村基础设施建设，方便群众生活生产出行，提高群众生活满意度，受益群众152户993人,其中脱贫户41户，352人;户均年增收500元。</t>
  </si>
  <si>
    <t>黄埔村民委员会</t>
  </si>
  <si>
    <t>黄埔村及辽脑道路新建</t>
  </si>
  <si>
    <t>道路新建400米，宽3.5米，厚18cm</t>
  </si>
  <si>
    <t>项目实施后，完善村基础设施建设，方便群众生活生产出行，提高群众生活满意度，受益群众71户668人,其中脱贫户32户，201人;户均年增收500元。</t>
  </si>
  <si>
    <t>2025年龙头畲族村乾坌小组人居环境整治项目</t>
  </si>
  <si>
    <t>龙头畲族村</t>
  </si>
  <si>
    <t>乾坌小组，新建街沿硬化450米，水沟450米，排污450米等</t>
  </si>
  <si>
    <t>项目实施后，村容村貌及基础设施得到有效改善，方便群众生活生产出行，提高群众生活满意度，受益群众30户168人。</t>
  </si>
  <si>
    <t>龙头畲族村民委员会</t>
  </si>
  <si>
    <t>2025年龙头畲族村人居环境整治项目</t>
  </si>
  <si>
    <t>新建寨背坑水坡高2.5米、坡面约7米、宽度1米，水圳500米</t>
  </si>
  <si>
    <t>项目实施后，村容村貌及基础设施得到有效改善，方便群众生活生产出行，提高群众生活满意度，受益群众86户450人。</t>
  </si>
  <si>
    <t>门岭村坝背、老门岭、下水湾小组路面修复项目</t>
  </si>
  <si>
    <t>门岭村</t>
  </si>
  <si>
    <t>1.道路改建3.5米宽，0.18米厚，150米长、2.道路改建3.5米宽，0.18米厚，250米长，3.道路新建3.5米宽，0.12米厚，100米长，4.基耕道路新建1.5宽、0.1米厚、80米长。</t>
  </si>
  <si>
    <t>项目实施后，完善村基础设施建设，方便群众生活生产出行，提高群众生活满意度，受益群众238户1112人,其中脱贫户44户，222人;户均年增收800元。</t>
  </si>
  <si>
    <t>门岭村民委员会</t>
  </si>
  <si>
    <t>门岭村磨石墱石砌河坎建设项目</t>
  </si>
  <si>
    <t>石砌河坎长200米、底宽2米、面宽0.8米、高4米。</t>
  </si>
  <si>
    <t>项目实施后，完善村基础设施建设，保护粮田、田坎不被水冲毁，提高群众生活满意度，受益群众75户375人,其中脱贫户15户，70人</t>
  </si>
  <si>
    <t>门岭村新建冷藏库</t>
  </si>
  <si>
    <t>新建600平方米钢架结构冷库厂房</t>
  </si>
  <si>
    <t>项目实施后，有效补齐农业产业短板，缓解农产品仓储保鲜难的问题，受益群众25户105人，其中脱贫户8户35人，户均增收3000元以上，每年增加村集体收入2万元以上。</t>
  </si>
  <si>
    <t>门岭村冷库制冷设备采购</t>
  </si>
  <si>
    <t>采购冷库制冷设备系统1套等</t>
  </si>
  <si>
    <t>项目实施后，有效补齐农业产业短板，缓解农产品仓储保鲜难的问题，受益群众52户200人，其中脱贫户8户35人，户均增收3000元以上，每年增加村集体收入6万元以上。</t>
  </si>
  <si>
    <t>盘古村下南通组公路（坎修复）</t>
  </si>
  <si>
    <t>盘古村</t>
  </si>
  <si>
    <t>路面硬化（3.5米*0.18米）100米（下南路坎修复100米）</t>
  </si>
  <si>
    <t>项目实施后，完善村基础设施建设，消除安全风险隐患，方便群众生活生产出行，提高群众生活满意度，受益群众160户765人。</t>
  </si>
  <si>
    <t>盘古村民委员会</t>
  </si>
  <si>
    <t>盘古村粮食产业发展农田灌溉</t>
  </si>
  <si>
    <t>陂脑小组、杉树下小组混凝土水渠建设规格40㎝×40㎝，长600米</t>
  </si>
  <si>
    <t>项目实施后，可有效解决85户群众农田灌溉用水，改善当地生产条件，降低生产成本，带动85户382人发展农业产业，可实现户均增收350元以上。</t>
  </si>
  <si>
    <t>荣田村油茶种植基地项目</t>
  </si>
  <si>
    <t>荣田村</t>
  </si>
  <si>
    <t>新建荣田村油茶种植基地100亩</t>
  </si>
  <si>
    <t>项目实施后，预计可吸纳10户45人脱贫户监测对象务工，流转土地100亩，户均年增收8000元，同时可壮大村集体经济，预计年增收2.3万元，用于持续改善人居环境、完善村基础设施建设、增设公益性岗位等公益事业，促进当地农业产业发展，受益人数113户624人。</t>
  </si>
  <si>
    <t>荣田村民委员会</t>
  </si>
  <si>
    <t>荣田村新建香菇种植基地</t>
  </si>
  <si>
    <t>新建香菇种植基地3亩</t>
  </si>
  <si>
    <t>项目实施后，预计可吸纳6户24人脱贫户监测对象务工，预计年均增收2000元，同时可壮大村集体经济1.2万元，用于持续改善人居环境、完善村基础设施建设、增设公益性岗位等公益事业，促进当地农业产业发展，受益人数113户624人。</t>
  </si>
  <si>
    <t>荣田村委会至清溪路口路面硬化</t>
  </si>
  <si>
    <t>长120米、宽3.5米、厚0.2米道路硬化</t>
  </si>
  <si>
    <t>项目实施后，完善村基础设施建设，方便村民生产生活。受益群众68户385人，其中脱贫户23人。</t>
  </si>
  <si>
    <t>3</t>
  </si>
  <si>
    <t>23</t>
  </si>
  <si>
    <t>荣田村石湾小组产业路桥</t>
  </si>
  <si>
    <t>新建到石湾小组产业路桥（长12米、宽4.5米）</t>
  </si>
  <si>
    <t>项目实施后，完善村基础设施，解决毛坯坑、石湾2个小组42户126人安全出行,改善生产生活条件</t>
  </si>
  <si>
    <t>55</t>
  </si>
  <si>
    <t>上增畲族村南坑排通组路
项目</t>
  </si>
  <si>
    <t>上增畲族村</t>
  </si>
  <si>
    <t>南坑排产业路硬化长500m,宽3.5m，厚0.18m</t>
  </si>
  <si>
    <t>项目实施后，完善村交通设施建设，方便群众生产生活，提高群众生活满意度受益人数68户311人（其中脱贫户、监测户8户45人）。</t>
  </si>
  <si>
    <t>上增畲族村民委员会</t>
  </si>
  <si>
    <t>上增畲族村细岽背通组路
项目</t>
  </si>
  <si>
    <t>产业路硬化长800m,宽3.5m，厚0.18米</t>
  </si>
  <si>
    <t>项目实施后，完善村交通设施建设，方便群众生活生产出行，提高群众生活满意度，受益群众17户人数62人。</t>
  </si>
  <si>
    <t>上增村农业机械设备采购</t>
  </si>
  <si>
    <t>项目实施后，预计每年可为村集体增加3.5万元收入，用于持续改善人居环境、完善村基础设施建设、增设公益性岗位等公益事业，促进当地农业产业发展，可使447户2215人受益;受益脱贫户79户359人，户均增益约800元。</t>
  </si>
  <si>
    <t>石久村上车小组水渠</t>
  </si>
  <si>
    <t>石久村</t>
  </si>
  <si>
    <t>水渠长500米，规格30cm*30cm</t>
  </si>
  <si>
    <t>项目实施后，可有效解决67户群众农田灌溉用水，改善当地生产条件，降低生产成本，带动67户340人发展农业产业，可实现户均增收350元以上。</t>
  </si>
  <si>
    <t>石久村民委员会</t>
  </si>
  <si>
    <t>石久村新建烤烟房</t>
  </si>
  <si>
    <t>上车小组黄古塘新建标准烤烟房2座及配套设施</t>
  </si>
  <si>
    <t>改善当地群众烟叶生产条件，提高生产效率，节约生产成本，受益群众22户126人（其中脱贫户15户56人），可实现户均增收1000元以上。</t>
  </si>
  <si>
    <t>石久村上门小组护坡</t>
  </si>
  <si>
    <t>挡土墙，石砌低宽1.2米*高4米*长45米*面宽1m*基础清底1m，修复路面水泥硬化总长度45m*厚度0.18m*宽3m</t>
  </si>
  <si>
    <t>项目实施后，完善村基础设施建设，消除安全风险隐患，方便群众生活生产出行，提高群众生活满意度，受益群众48户271人。</t>
  </si>
  <si>
    <t>下阳村道路修复项目</t>
  </si>
  <si>
    <t>下阳村</t>
  </si>
  <si>
    <t>新建禾仓坑到新寨下小组道路护坡（长12米、高9.8米）</t>
  </si>
  <si>
    <t>解决禾仓坑、冷返洲、新寨下3个小组43户216人安全出行,改善生产生活条件</t>
  </si>
  <si>
    <t>80</t>
  </si>
  <si>
    <t>下阳村民委员会</t>
  </si>
  <si>
    <t>小照村新建松树坎小组三十担水陂、水渠</t>
  </si>
  <si>
    <t>小照村</t>
  </si>
  <si>
    <t>水陂长6米*宽1.5米*高2米、水渠长1200米*高0.3米*宽0.3米</t>
  </si>
  <si>
    <t>项目实施后，有效提农业生产的积极性，带动农业产业发展，受益群众34户170人。（其中脱贫户16户72人）户均年增收500元。</t>
  </si>
  <si>
    <t>小照村民委员会</t>
  </si>
  <si>
    <t>小照村松树坎小组三十担机耕道</t>
  </si>
  <si>
    <t>长1000米*宽3米机耕道填铺沙石</t>
  </si>
  <si>
    <t>项目实施后，有效提农业生产的积极性，带动农业产业发展，受益群众354户1775人。（其中脱贫户71户350人）户均年增收500元。</t>
  </si>
  <si>
    <t>小照村养牛养殖基地</t>
  </si>
  <si>
    <t>新建一栋500平方米牛棚</t>
  </si>
  <si>
    <t>项目实施后，预计可为村集体经济增收3.2万元。用于持续改善人居环境、完善村基础设施建设、增设公益性岗位等公益事业。带动当地群众发展产业及务工，受益群众49户172人，脱贫户36人，年均增收3000元以上。</t>
  </si>
  <si>
    <t>小照村新建冷藏库和基础设施</t>
  </si>
  <si>
    <t>新建冷藏库80个立方</t>
  </si>
  <si>
    <t>项目实施后，有效补齐农业产业短板，缓解农产品仓储保鲜难的问题，受益群众186户564人，其中脱贫户8户41人，户均增收3000元以上，每年增加村集体收入1.8万元以上。</t>
  </si>
  <si>
    <t>学形村牛头寨高标良田水田、水渠、水圳修复，机耕路维护项目</t>
  </si>
  <si>
    <t>学形村</t>
  </si>
  <si>
    <t>修护水渠、水圳长300m*宽0.6m*高0.5m、机耕路维护2公里</t>
  </si>
  <si>
    <t>项目实施后，完善村水利设施建设，方便群众发展农业，提高群众生活满意度，受益群众32户150人,其中脱贫户12户48人。</t>
  </si>
  <si>
    <t>学形村民委员会</t>
  </si>
  <si>
    <t>学子村大窝、蜡烛塘山塘护坡建设项目</t>
  </si>
  <si>
    <t>学子村</t>
  </si>
  <si>
    <t>修复大窝水库坡坝高3米、宽2.5米，长12米、蜡烛塘坡坝护坡高2.5米，宽2米，长12米，</t>
  </si>
  <si>
    <t>项目实施后，善村水利设施建设，方便群众发展农业，受益群众268户1206人,其中脱贫户253人。</t>
  </si>
  <si>
    <t>学子村民委员会</t>
  </si>
  <si>
    <t>学子村粮油生产农机购置项目</t>
  </si>
  <si>
    <t>东方红拖拉机1台，油菜移栽机1台</t>
  </si>
  <si>
    <t>项目实施后，增加村集体收入。预计每年增加村集体收入3万元，用于发展村冬种油菜事业，受益农户300户 1254人，每年户均增收预计302元以上</t>
  </si>
  <si>
    <t>学子村新建金田面小组道路硬化项目</t>
  </si>
  <si>
    <t>新建大窝水库到大坑尾通村路，路基800米，水泥硬化800米</t>
  </si>
  <si>
    <t>项目实施后，完善村基础设施建设，方便群众生产生活，提高群众生活满意度，受益群众98户441人,其中脱贫户55人。</t>
  </si>
  <si>
    <t>学子村店街、老屋小组通村组道路路面硬化</t>
  </si>
  <si>
    <t>大窝水库通村道路，对破损路面进行维修，涉及维修路面全长400米</t>
  </si>
  <si>
    <t>2025年羊角村樟树下、高坎下、西瓜坝农田灌溉新建水圳</t>
  </si>
  <si>
    <t>羊角村</t>
  </si>
  <si>
    <t>樟树下挑水路新建水圳900米，高坎下西瓜坝农田灌溉水圳1500米，三面不见土20㎝*20㎝*20㎝，水泥沙石浇筑</t>
  </si>
  <si>
    <t>项目实施后，改善农田水利设施，促进粮食产业发展，提高粮食综合产能，便于当地群众发展壮大水稻、渔产养殖等农业产业，提高亩产产值，受益群众369户1859人（其中脱贫户和三类人员71户352人），户均年增收300元</t>
  </si>
  <si>
    <t>羊角村民委员会</t>
  </si>
  <si>
    <t>2025羊角村石寨下山塘水圳修复</t>
  </si>
  <si>
    <t>石寨下水圳修复：长25米*宽1.5米*高2.2米，片石砌墙；山塘修复：清理淤泥，水泥浇筑塘坎长60米*宽35厘米*高1.6米</t>
  </si>
  <si>
    <t>2025年羊角村九组公路新建挡土墙、排水沟</t>
  </si>
  <si>
    <t>九组公路新建挡土墙，片石砌墙长100米*宽80厘米*高2米；新建排水沟：红砖浇砌长400米*宽1.2厘米*高30厘米</t>
  </si>
  <si>
    <t>项目实施后，加强道路安全设施，防止山体滑坡导致交通安全事故，方便群众生活生产出行，提高群众生活满意度，可使369户1859人受益，（其中脱贫户和三类人员71户352人）。</t>
  </si>
  <si>
    <t>2025年羊角村新区新建排水排污沟</t>
  </si>
  <si>
    <t>羊角新区新建排水排污沟，红砖浇砌墙体长120米*宽24厘米*高1米</t>
  </si>
  <si>
    <t>项目实施后，村容村貌及基础设施得到有效改善，方便群众生活生产出行，提高群众生活满意度，受益群众72户324人（其中脱贫户和三类人员16户81人）</t>
  </si>
  <si>
    <t>2025年羊角村桔柚基地基础设施项目</t>
  </si>
  <si>
    <t>搭建60亩桔柚基地防虫网，安装农药淋喷设备等</t>
  </si>
  <si>
    <t>项目实施后，预计每年可为村集体增加3万元左右，用于持续改善人居环境、完善村基础设施建设、增设公益性岗位等公益事业，促进当地农业产业发展。可使369户1859人受益，（其中脱贫户和三类人员71户352人），户均年增收200元</t>
  </si>
  <si>
    <t>2025年羊角村购置农耕机械</t>
  </si>
  <si>
    <t>购置沃德收割机、收割机的拖车，翻耕机各5台</t>
  </si>
  <si>
    <t>项目实施后，预计每年可为村集体增加3.6万元收入，用于持续改善人居环境、完善村基础设施建设、增设公益性岗位等公益事业，促进当地农业产业发展，可使369户1859人受益，（其中脱贫户71户350人），户均年增收100元</t>
  </si>
  <si>
    <t>营坊村沙上小组道路硬化</t>
  </si>
  <si>
    <t>营坊村</t>
  </si>
  <si>
    <t>宽3.5米*厚0.18米*长350米，排水沟长150米0.4米*0.4米 ，涵管20米</t>
  </si>
  <si>
    <t>项目实施后，完善村交通设施建设，方便群众生活生产出行，提高群众生活满意度，受益群众19户，人数75人，其中脱贫户4户13人。</t>
  </si>
  <si>
    <t>营坊村民委员会</t>
  </si>
  <si>
    <t>营坊村河唇、沙上小组挡土墙</t>
  </si>
  <si>
    <t>挡土墙宽1.5米*高4*长160米、</t>
  </si>
  <si>
    <t>项目实施后，完善村基础设施建设，方便群众生活生产出行，提高群众生活满意度，受益群众48户189人。其中脱贫户12户43人。</t>
  </si>
  <si>
    <t>营坊村竹园寨小组道路修复小组道路硬化</t>
  </si>
  <si>
    <t>新建道路宽3.5米*厚0.18米*长500米</t>
  </si>
  <si>
    <t>项目实施后，完善村交通设施建设，方便群众生活生产出行，提高群众生活满意度，受益群众17户，人数69人，其中脱贫户3户17人。</t>
  </si>
  <si>
    <t>营坊村种植百香果</t>
  </si>
  <si>
    <t>新建百香果种植基地30亩</t>
  </si>
  <si>
    <t>项目实施后，带动当地农户种植百香果，提供就业务工渠道，拓宽农户增收渠道，受益305户1559人，其中脱贫户59户245人，年均户增收600元以上。</t>
  </si>
  <si>
    <t>,1</t>
  </si>
  <si>
    <t>营坊村王下小组新建水陂</t>
  </si>
  <si>
    <t>厚度6米*高6米*跨度30米、坝顶盖板30米</t>
  </si>
  <si>
    <t>项目实施后，预计可灌溉旱地26亩农田，改善农田水利设施，促进粮食产业发展，提高粮食综合产能，确保粮食安全并带动村民增收，受益24户87人，其中脱贫户6户25人，。</t>
  </si>
  <si>
    <t>元兴村马路岗至人村组道路修复</t>
  </si>
  <si>
    <t>元兴村</t>
  </si>
  <si>
    <t>马路岗至人形1.1公里道路修复，宽3.5米，厚18厘米。</t>
  </si>
  <si>
    <t>项目实施后，完善村基础设施建设，方便群众生活生产出行，提高群众生活满意度，可使434户1942人受益。</t>
  </si>
  <si>
    <t>元兴村民委员会</t>
  </si>
  <si>
    <t>元兴村漫水桥至二塘村组道路修复</t>
  </si>
  <si>
    <t>漫水桥至二塘1.2公里道路修复，宽3.5米，厚18厘米。</t>
  </si>
  <si>
    <t>长岭村水竹背至楠木大照路口村组道路建设项目</t>
  </si>
  <si>
    <t>长岭村</t>
  </si>
  <si>
    <t>水竹背至大竹坪大照楠木路口村组道路硬化长800米×宽3.5米×高0.18米</t>
  </si>
  <si>
    <t>完善村基础设施建设，方便群众生活和生产出行，提高群众生活满意度，受益群众99户412人,其中脱贫户15户，72人。</t>
  </si>
  <si>
    <t>长岭村民委员会</t>
  </si>
  <si>
    <t>筠门岭镇州场村充电桩项目</t>
  </si>
  <si>
    <t>州场村</t>
  </si>
  <si>
    <t>建设200kVA变压器1个，快充充电桩6个。</t>
  </si>
  <si>
    <t>项目实施后，完善产业发展配套基础设施建设，预计可为村集体经济增收2.4万元。用于持续改善人居环境、完善村基础设施建设、增设公益性岗位等公益事业，促进当地农业产业发展，可使57户478人受益，其中脱贫户12户56人;户均年增收200元。</t>
  </si>
  <si>
    <t>州场村民委员会</t>
  </si>
  <si>
    <t>筠门岭镇州场村沙坝子小组道路硬化项目</t>
  </si>
  <si>
    <t>建设长1500米，宽3.5米，厚0.18米道路。</t>
  </si>
  <si>
    <t>项目实施后，完善村基础设施建设，方便群众生活生产出行，提高群众生活满意度，受益群众68户436人，其中脱贫户16户，80人。</t>
  </si>
  <si>
    <t>竹村村农业机械设备采购项目</t>
  </si>
  <si>
    <t>竹村村</t>
  </si>
  <si>
    <t>购买收割机、犁田机等农业机械设备各4台</t>
  </si>
  <si>
    <t>项目实施后，预计每年可为村集体增加1.6万元收入，用于持续改善人居环境、完善村基础设施建设、增设公益性岗位等公益事业，促进当地农业产业发展，可使385户2067人受益，其中脱贫户67户341人，预计户均年增收5500元。</t>
  </si>
  <si>
    <t>竹村村民委员会</t>
  </si>
  <si>
    <t>竹村村老屋小组饮用水建设项目</t>
  </si>
  <si>
    <t>老屋组新建大型蓄水池150立方，5米直径,铺设输配水管道约2km。</t>
  </si>
  <si>
    <t>项目实施后，预计可解决200户村民用水问题，解决生产生活条件。</t>
  </si>
  <si>
    <t>竹子坝村组道路修复</t>
  </si>
  <si>
    <t>竹子坝村</t>
  </si>
  <si>
    <t>修复道路2000米村委会-野鸭塘小组路、砌挡土墙等</t>
  </si>
  <si>
    <t>完善村基础设施建设，方便群众生活生产出行，提高群众生活满意度，受益群众136户668人,其中脱贫户34户，153人;。</t>
  </si>
  <si>
    <t>竹子坝村民委员会</t>
  </si>
  <si>
    <t>竹子坝水利实施修复</t>
  </si>
  <si>
    <t>新建水渠500米，水陂修复一座。</t>
  </si>
  <si>
    <t>竹子坝当中屋种植百香果产业基地</t>
  </si>
  <si>
    <t>新建30亩百香果种植基地</t>
  </si>
  <si>
    <t>项目实施后，预计每年给村集体经济增加3万元收入，带动当地群众发展产业、土地流转及务工，受益群众136户668人,其中脱贫户34户，153人;户均年增收3000元。</t>
  </si>
  <si>
    <t>坳背村走马塅小组水稻示范种植区水渠建设项目</t>
  </si>
  <si>
    <t>坳背村</t>
  </si>
  <si>
    <t>走马塅水渠建设2600m（40*40*40cm）,集水水陂一座（长2.8米、宽0.5米、高1.2米），土地平整100亩（开荒复垦），机井一座。</t>
  </si>
  <si>
    <t>农田水利：解决农户59户278人120亩农田水利灌溉问题，改善生产条件，增产增收。</t>
  </si>
  <si>
    <t>坳背村民委员会</t>
  </si>
  <si>
    <t>坳背村横塘通组路破损路面修复</t>
  </si>
  <si>
    <t>横塘通组路面修复1900m(3.5*0.18)。</t>
  </si>
  <si>
    <t>公路：解决农户67户326人安全出行,改善生产生活条件。</t>
  </si>
  <si>
    <t>新建坳下村屋背组道路硬化工程及人居环境整治提升</t>
  </si>
  <si>
    <t>坳下村</t>
  </si>
  <si>
    <t>1、公共区域路面硬化200平方米
2、新建水渠30cm*30cm 100米</t>
  </si>
  <si>
    <t>项目实施后，提升全村农业产业基础设施完成村基础设施建设，改善当地群众生产生活条件，提高群众满意度，可使180户，635人受益。</t>
  </si>
  <si>
    <t>坳下村民委员会</t>
  </si>
  <si>
    <t>新建大陂小组水沟</t>
  </si>
  <si>
    <t>1、新建水渠30cm*30cm 101米</t>
  </si>
  <si>
    <t>项目实施后，提升全村农业产业基础设施完成村基础设施建设，改善当地群众生产生活条件，提高群众满意度，可使180户，636人受益。</t>
  </si>
  <si>
    <t>新建各小组通组路接口</t>
  </si>
  <si>
    <t>1、新建硬化通组路接口50米*宽3.5米*厚度0.18米</t>
  </si>
  <si>
    <t>项目实施后，提升全村农业产业基础设施完成村基础设施建设，改善当地群众生产生活条件，提高群众满意度，可使180户，637人受益。</t>
  </si>
  <si>
    <t>大坪脑村大坪脑锻小田并大田产业项目</t>
  </si>
  <si>
    <t>大坪脑村</t>
  </si>
  <si>
    <t>新建产业机耕路，全程砂石垫层，长1500米、宽3.5米、厚0.18米，新建排水沟约1500米。</t>
  </si>
  <si>
    <t>项目实施后，有效提农业生产的积极性，带动农业产业发展，带动农户58户242人，预计户均每年提高收入1500元。其中脱贫户18户68人。</t>
  </si>
  <si>
    <t>大坪脑村民委员会</t>
  </si>
  <si>
    <t>新屋至营头产业路硬化</t>
  </si>
  <si>
    <t>新建产业路硬化1200米，宽3.5米，厚0.18米</t>
  </si>
  <si>
    <t>项目实施后，有效提农业生产的积极性，带动农业产业发展，带动农户,82户352人，预计户均每年提高收入1500元。其中脱贫户29户134人。</t>
  </si>
  <si>
    <t>新建烤烟房项目</t>
  </si>
  <si>
    <t>东红村</t>
  </si>
  <si>
    <t>新建烤烟房5座，地面硬化200平方米。</t>
  </si>
  <si>
    <t>项目实施后，完善村烟叶产业加工配套设施，促进当地农户种植积极性，可使82户295人受益，其中脱贫户5户18人，年均增收0.5万元以上。</t>
  </si>
  <si>
    <t>东红村民委员会</t>
  </si>
  <si>
    <t>东红村粮食产业发展建设项目</t>
  </si>
  <si>
    <t>新建北灌渠道连接鸭子田、石羔岭、下坳、大平岽下小组水渠硬化（长800米、宽0.3米、高0.3米），铺设管道300米、挡土墙60方、新建抗旱水井1口。</t>
  </si>
  <si>
    <t>产业项目：吸纳44户脱贫户，监测对2户，流转土地190亩，年增收10万元，壮大村集体经济，年增收6万元。</t>
  </si>
  <si>
    <t>东红村产业基地建设项目</t>
  </si>
  <si>
    <t>新建晒谷坪硬化1200平方。</t>
  </si>
  <si>
    <t>产业项目：吸纳58户脱贫户，监测对2户，流转土地196亩，年增收11万元，壮大村集体经济，年增收6.5万元；</t>
  </si>
  <si>
    <t>安全住房修缮项目</t>
  </si>
  <si>
    <t>保障房渗漏砌墙加盖琉璃瓦100平方。</t>
  </si>
  <si>
    <t>脱贫户2户，7人。</t>
  </si>
  <si>
    <t>凤形窝村排下、园丁背小组粮田灌溉水渠建设项目</t>
  </si>
  <si>
    <t>凤形窝村</t>
  </si>
  <si>
    <t>排下至园丁背小组灌溉水渠工程，长620米，宽0.4米，高0.4米，厚0.1米，其中渡槽柱高4米，渡槽沟宽0.4米，高0.4米，厚0.10米，总长120米</t>
  </si>
  <si>
    <t>产业项目：吸纳32户脱贫户监测对象务工，流转土地120亩，年增收8万元，壮大村集体经济，年增收8万元；农田水利：解决脱贫（监测）户32户123人78亩农田水利灌溉问题，改善生产条件，增产增收；</t>
  </si>
  <si>
    <t>凤形窝村民委员会</t>
  </si>
  <si>
    <t>凤形窝村园丁背至管路背卷头坑小组道路硬化项目</t>
  </si>
  <si>
    <t>凤形窝村园丁背至管路背卷头坑小组道路硬化工程，宽3.5米，厚0.1米，总长500米</t>
  </si>
  <si>
    <t>产业项目：方便47户群众的出行，有利于发展产业，年增收15万，改善了脱贫户（监测户）13户52人的交通条件、促进经济发展、提升农村形象、保障行车安全等多个方面。</t>
  </si>
  <si>
    <t>九州村王屋小组道路建设项目</t>
  </si>
  <si>
    <t>九州村</t>
  </si>
  <si>
    <t>修复水泥路长35米  宽3.5米</t>
  </si>
  <si>
    <t>项目实施后，能够有效改善村庄基础设施和村容村貌，提升村民农业生产和交通出行体验感，不断提高群众幸福感、安全感、满意度。可使矮寨下小组9户共35人受益。</t>
  </si>
  <si>
    <t>九州村民委员会</t>
  </si>
  <si>
    <t>九州村沙河小组产业发展用房建设项目</t>
  </si>
  <si>
    <t>新建产业用房1栋，占地面积145平方米，建筑面积620平方米</t>
  </si>
  <si>
    <t>项目实施后，可吸纳15户96人脱贫户务工就业，年均增收5000元以上；壮大村集体经济，年增收3万元以上。</t>
  </si>
  <si>
    <t>九州村供水保障设施建设项目</t>
  </si>
  <si>
    <t>上、下坝小组购水泵一个，铺水管250米.开挖水沟250米</t>
  </si>
  <si>
    <t>产业项目：吸纳16户脱贫户 粮食生产发展项目</t>
  </si>
  <si>
    <t>塘下小组污水管网铺设项目</t>
  </si>
  <si>
    <t>麻州村</t>
  </si>
  <si>
    <t>污水管道280米，路面硬化1000平方米</t>
  </si>
  <si>
    <t>项目实施后，完善村基础设施建设，改善村民居住环境，提升全村整体村容村貌，提高村民幸福指数，可使63户，304人受益。</t>
  </si>
  <si>
    <t>麻州村民委员会</t>
  </si>
  <si>
    <t>农产品仓储中心附属配套设施建设</t>
  </si>
  <si>
    <t>厂区围墙建设高2.5米，长200米；地面硬化800平方，水沟300米，货梯1台。</t>
  </si>
  <si>
    <t>项目实施后，为货物提供储存场所，能够最大程度优化物流效率，有效降低运输成本，增加村集体经济收入约5至6万元，用于持续改善人居环境、完善村基础设施建设、增设公益性岗位，可使367户2311人受益。可吸纳当地36户145人脱贫户及监测对象务工就业，年均户增收2000元以上。</t>
  </si>
  <si>
    <t>抗旱井建设</t>
  </si>
  <si>
    <t>新建3座抗旱井</t>
  </si>
  <si>
    <t>项目实施后有效延长蔬菜生产时间以及有效解决蔬菜种植灌溉问题，增加村集体经济收入，提高单位面积产量、增加上市蔬菜的品种、增加产值，可使42户146人受益其中贫困户19户82人；户增收1500元以上</t>
  </si>
  <si>
    <t>道路硬化工程</t>
  </si>
  <si>
    <t>道路硬化（4*300*0.18），新建80*80水沟100米，挡土墙25米，高3.7米，宽0.6米</t>
  </si>
  <si>
    <t>项目实施后，完善村基础设施建设，改善村民居住环境，提升全村整体村容村貌，提高村民幸福指数，可使86户，447人受益。</t>
  </si>
  <si>
    <t>齐心村肉牛养殖场建设项目</t>
  </si>
  <si>
    <t>齐心村</t>
  </si>
  <si>
    <t>新建牛棚1200平方米、草料间100平方米、地面硬化1300平方米、排水沟150米及土方开挖1000立方米。</t>
  </si>
  <si>
    <t>项目实施后，促进当地肉牛养殖业发展，带动当地群众产业发展、土地流转及务工就业，受益群众可使98户468人，其中脱贫户30户136人，户均年增收2000元以上；预计增加村集体经济收入达7.2万元以上。</t>
  </si>
  <si>
    <t>齐心村民委员会</t>
  </si>
  <si>
    <t>齐心村路面硬化项目</t>
  </si>
  <si>
    <t>路面硬化2500平方米，厚18cm</t>
  </si>
  <si>
    <t>项目实施后，完善基础设施建设，改善村民居住环境和出行条件，提升村容村貌，提高村民幸福指数，受益农户898户3468人。</t>
  </si>
  <si>
    <t>齐心村水塘前环境整治项目</t>
  </si>
  <si>
    <t>水塘前小组基础设施建设，公共区域硬化1500平方米，30*40cm水沟硬化长400米，安全挡墙80米（高3.5米，下底厚1米，上底0.6米）。</t>
  </si>
  <si>
    <t>项目实施后，完善基础设施建设，改善村民居住环境，提升村容村貌，提高村民幸福指数，受益农户90户303人。</t>
  </si>
  <si>
    <t>齐心村留村、芙蓉坪、连塘环境整治项目</t>
  </si>
  <si>
    <t>留村、芙蓉坪、连塘小组路面硬化1250平方米，厚18cm</t>
  </si>
  <si>
    <t>项目实施后，完善基础设施建设，改善村民居住环境，提升村容村貌，提高村民幸福指数，受益农户128户385人。</t>
  </si>
  <si>
    <t>钟屋小组油茶基地产业路</t>
  </si>
  <si>
    <t>前丰村</t>
  </si>
  <si>
    <t>建设油茶基地道路2.8公里</t>
  </si>
  <si>
    <t>项目实施后，改善生产运输条件，节约运输成本，促进油茶产业的发展，增加种植户经济收入，提高生活水平,受益群众56户189人，其脱贫户12户65人。</t>
  </si>
  <si>
    <t>前丰村民委员会</t>
  </si>
  <si>
    <t>罗坑塘人居环境整治项目</t>
  </si>
  <si>
    <t>新建排水沟30*30排水排污沟600米，晒谷坪硬化500平方米，安全挡墙长40米，高3米，宽1.2米。</t>
  </si>
  <si>
    <t>项目实施后，完善村基础设施建设，改善村民居住环境，提升全村整体村容村貌，提高村民幸福指数，可使248户，854人受益。</t>
  </si>
  <si>
    <t>鸡公陂灌溉设施改造加固项目</t>
  </si>
  <si>
    <t>加固鸡公陂坝长49.5米高6米，改造供水管网500米，沙塘坝陂水渠维修1000米40*40用于粮食产业灌溉。</t>
  </si>
  <si>
    <t>项目实施后，能有效解决该村产业基地缺水问题，有效改善生产条件，促进产业发展，可使280户1052人实现户均增收200元以上。</t>
  </si>
  <si>
    <t>前丰村竹山下小组路面硬化</t>
  </si>
  <si>
    <t>建设道路硬化1公里，宽3.5米，厚0.18米</t>
  </si>
  <si>
    <t>项目实施后，村容村貌及基础设施得到有效改善，受益群众159户615人</t>
  </si>
  <si>
    <t>桃丰村毛竹林改造产业发展项目</t>
  </si>
  <si>
    <t>桃丰村</t>
  </si>
  <si>
    <t>新建塘湾组社前坑竹山基地150亩</t>
  </si>
  <si>
    <t>产业项目：吸纳16户78人脱贫户监测对象产业发展、土地流转及务工，年均增收5000元以上，增加村集体经济收入0.9万元。.</t>
  </si>
  <si>
    <t>桃丰村民委员会</t>
  </si>
  <si>
    <t>桃丰村抛荒复耕项目</t>
  </si>
  <si>
    <t>腊树背门口塅、河背塅、椿板桥狗背塅、大塅子、猪子窝屋背良田复垦500亩。</t>
  </si>
  <si>
    <t>解决腊树背、椿板桥、猪子窝组良田抛荒复垦，增加村集体经济年收入3万元；带动脱贫户及监测对象产业发展、土地流转及务工8户33人，年均增收1000元以上。</t>
  </si>
  <si>
    <t>桃丰村环境整治项目</t>
  </si>
  <si>
    <t>1；塘湾组2座灌溉水陂整修长7米高4米宽2米。2；腊树背组门口段新建抽水房1座长1米宽0.8米高2米。3；猪子窝通组公路硬化长200米、宽3.5米、高0.18米，猪子窝屋背段新建机耕道350米。4；桃一组桥面硬化长26米宽3.5米高0.18米。</t>
  </si>
  <si>
    <t>解决猪子窝、桃一组45户178人安全出行。解决猪子窝组塘湾组腊树背组120亩机耕便道农田水利灌溉问题，改善生产条件，增产增收.</t>
  </si>
  <si>
    <t>烤烟房建设项目</t>
  </si>
  <si>
    <t>王家山村</t>
  </si>
  <si>
    <t>新建烤烟房10座，地面硬化400平方</t>
  </si>
  <si>
    <t>项目实施后，可促进王家山村人及周边村烟叶产业规模化发展，提高农户种植积极性，新增烟叶种植面积300亩，带动当地农户就业增收，受益群众283户906人，其中脱贫户37户143人，年增收3000元以上。</t>
  </si>
  <si>
    <t>王家山村民委员会</t>
  </si>
  <si>
    <t>王家山村矮寨下小组通组道路项目</t>
  </si>
  <si>
    <t>王家山村矮寨下小组通组公路宽4.5米、厚度0.2米、 430米</t>
  </si>
  <si>
    <t>项目实施后，能够有效改善村庄基础设施和村容村貌，提升村民农业生产和交通出行体验感，不断提高群众幸福感、安全感、满意度。可使矮寨下小组39户共268人受益。人居环境问题，改善人居环境条件</t>
  </si>
  <si>
    <t>王家山村邓屋小组水利设施</t>
  </si>
  <si>
    <t>王家山村塘坎修复村干道100米</t>
  </si>
  <si>
    <t>项目实施后，能够有效改善村庄基础设施和村容村貌，提升村民农业生产和交通出行体验感，不断提高群众幸福感、安全感、满意度。可使邓屋小组53户共344人受益。人居环境问题，改善人居环境条件</t>
  </si>
  <si>
    <t>下堡村扶贫车间扶贫车间（农产品加工、仓储厂房）项目</t>
  </si>
  <si>
    <t>下堡村</t>
  </si>
  <si>
    <t>跃进排小组新建扶贫车间（农产品加工、仓储厂房）占地面积1000平方米，场地平整硬化800平方米</t>
  </si>
  <si>
    <t>解决下堡村农产品加工销售问题，提高农产品附加值，拓宽农民收入，带动10户45人脱贫户、监测对象产业发展及务工就业，户均年增收1500元以上；壮大村集体经济，年增收4万元以上。</t>
  </si>
  <si>
    <t>下堡村民委员会</t>
  </si>
  <si>
    <t>下堡村来石下至门前岭水渠续建项目</t>
  </si>
  <si>
    <t>来石下至门前岭农田灌溉水渠50CM*50CM，长度1400米。</t>
  </si>
  <si>
    <t>解决165亩耕地的干旱缺水问题，受益村民120户600人。</t>
  </si>
  <si>
    <t>湘江村竹子营人居环境整治项目</t>
  </si>
  <si>
    <t>湘江村</t>
  </si>
  <si>
    <t>竹子营人居环境整治项目，内容建设排污排水沟40*40*40=600m³、挡土墙100m³，场地硬化1400㎡，砌水塘堡坎200m³。</t>
  </si>
  <si>
    <t>解决脱贫（监测）户7户22人人居环境问题，改善人居环境条件</t>
  </si>
  <si>
    <t>湘江村民委员会</t>
  </si>
  <si>
    <t>湘江村老厅下人居环境整治项目</t>
  </si>
  <si>
    <t>老厅下人居环境整治项目，内容建设排污排水沟40*40*40=600m³、挡土墙300m³，场地硬化800㎡，砌水塘堡坎100m³。</t>
  </si>
  <si>
    <t>解决脱贫（监测）户8户39人人居环境问题，改善人居环境条件</t>
  </si>
  <si>
    <t>湘江村湘南路人居环境整治项目</t>
  </si>
  <si>
    <t>湘南路人居环境整治项目，内容建设排污排水沟40*40*40=600m³、挡土墙350m³，场地硬化1200㎡。</t>
  </si>
  <si>
    <t>解决脱贫（监测）户9户38人人居环境问题，改善人居环境条件</t>
  </si>
  <si>
    <t>湘江村新厅下人居环境整治</t>
  </si>
  <si>
    <t>新厅下人居环境整治，内容建设排污排水沟40*40*40=600m³、挡土墙300m³，场地硬化800㎡，砌水塘堡坎100m³。</t>
  </si>
  <si>
    <t>解决脱贫（监测）户13户67人人居环境问题，改善人居环境条件</t>
  </si>
  <si>
    <t>湘江村屋背人居环境整治</t>
  </si>
  <si>
    <t>屋背人居环境整治，内容建设排污排水沟40*40*40=600m³、挡土墙400m³，场地硬化800㎡。</t>
  </si>
  <si>
    <t>解决脱贫（监测）户12户56人人居环境问题，改善人居环境条件</t>
  </si>
  <si>
    <t>湘江村古樟林周边人居环境整治</t>
  </si>
  <si>
    <t>古樟林周边人居环境整治，内容建设排污排水沟40*40*40=600m³、挡土墙400m³，场地硬化800㎡。</t>
  </si>
  <si>
    <t>解决脱贫（监测）户5户28人人居环境问题，改善人居环境条件</t>
  </si>
  <si>
    <t>湘江村湘南路农产品仓储中心项目</t>
  </si>
  <si>
    <t>湘江村湘南路农产品仓储中心项目，占地面积200㎡、建筑面积600㎡、配套基础设施路面硬化300㎡，冷库占地面积80㎡、建筑面积80㎡，钢结构生产厂房：占地面积1500㎡、建筑面积500㎡。</t>
  </si>
  <si>
    <t>吸纳5户22人脱贫户监测对象务工就业，年增收3000元，增加村集体经济收入10万元。</t>
  </si>
  <si>
    <t>小河背村粮食主产区主渠改造项目</t>
  </si>
  <si>
    <t>小河背村</t>
  </si>
  <si>
    <t>新建40cm*40cm三面光水渠900米、石切挡土墙60立方米、30cm*30cm 三面光水渠300米，开挖机耕道400米</t>
  </si>
  <si>
    <t>解决脱贫（监测）15户80人38亩，一般农户60户310人，150亩，农田水利灌溉问题，改善生产条件，增产增收；机耕道路：：解决脱贫（监测）户5户15人生产出行问题,改善生产条件；提高群众满意度。</t>
  </si>
  <si>
    <t>小河背村民委员会</t>
  </si>
  <si>
    <t>小河背村禾坪岽供水管道铺设项目</t>
  </si>
  <si>
    <t>铺设一兆帕PE管1.1*3500米</t>
  </si>
  <si>
    <t>解决脱贫（监测）50户260人180亩，一般农户130户580人450亩，农田水利灌溉问题，改善生产条件，增产增收；提高群众满意度。</t>
  </si>
  <si>
    <t>小围村新屋小组新建水渠</t>
  </si>
  <si>
    <t>小围村</t>
  </si>
  <si>
    <t>新建水渠长200米，宽0.5米，高0.5米</t>
  </si>
  <si>
    <t>农田水利：解决脱贫（监测）户18户89人20亩农田水利灌溉问题，改善生产条件，增产增收；</t>
  </si>
  <si>
    <t>小围村民委员会</t>
  </si>
  <si>
    <t>小围村新建机耕道项目</t>
  </si>
  <si>
    <t>新建新屋、张屋、黄瓜塅、老围、腊树坝、郭屋机耕道长300米，宽2米</t>
  </si>
  <si>
    <t>机耕道路：解决脱贫（监测）户22户101人生产出行问题,改善生产条件</t>
  </si>
  <si>
    <t>小围村黄瓜段水陂改造工程项目</t>
  </si>
  <si>
    <t>改造黄瓜段水陂一座，用于粮食产业灌溉，长8米，宽1.5米，高3米。</t>
  </si>
  <si>
    <t>农田水利：解决脱贫（监测）户10户42人63亩农田水利灌溉问题，改善生产条件，增产增收；</t>
  </si>
  <si>
    <t>小围村道路硬化项目</t>
  </si>
  <si>
    <t>新建黄瓜段组、新屋组道路硬化600米</t>
  </si>
  <si>
    <t>公路：解决脱贫（监测）户8户31人安全出行,改善生产生活条件；</t>
  </si>
  <si>
    <t>小围村张屋石切挡土墙</t>
  </si>
  <si>
    <t>新建张屋石切挡土墙100米</t>
  </si>
  <si>
    <t>人居环境整治：解决脱贫（监测）户6户25人人居环境问题，改善人居环境条件</t>
  </si>
  <si>
    <t>增丰村“增丰云生”油茶基地建设项目</t>
  </si>
  <si>
    <t>增丰村</t>
  </si>
  <si>
    <t>购置油茶剥壳机、烘干机、烤房各1套；新建仓储加工中心580平方米。</t>
  </si>
  <si>
    <t>项目实施后，完善农业产业设施，改善村民生产条件，提升全村农业产业机械化水平，受益群众368户1787人，其中55户124人脱贫户，户均年增收200元以上；预计每年增加村集体经济2万元以上。</t>
  </si>
  <si>
    <t>增丰村民委员会</t>
  </si>
  <si>
    <t>增丰村大竹坝主干道至水库主坝面道路面硬化项目</t>
  </si>
  <si>
    <t>路面硬化2520平方米：平整路基、沙落垫层、路面硬化，长度720米、宽度3.5米，厚度0.18米。</t>
  </si>
  <si>
    <t>项目实施后，完善农业产业基础设施建设，改善村民生产条件，提升全村农业产业基础设施，可使368户1787人实现户均增收200元以上。</t>
  </si>
  <si>
    <t>半岭小组环境整治及基础设施建设</t>
  </si>
  <si>
    <t>半岭村</t>
  </si>
  <si>
    <r>
      <rPr>
        <sz val="14"/>
        <rFont val="宋体"/>
        <charset val="134"/>
      </rPr>
      <t>新建排污水沟及盖板110米、</t>
    </r>
    <r>
      <rPr>
        <sz val="14"/>
        <color rgb="FFFF0000"/>
        <rFont val="宋体"/>
        <charset val="134"/>
      </rPr>
      <t>砖砌挡墙80米，</t>
    </r>
    <r>
      <rPr>
        <sz val="14"/>
        <color theme="1"/>
        <rFont val="宋体"/>
        <charset val="134"/>
      </rPr>
      <t>入户路硬化310平方米，公共基础照明8盏、添置垃圾桶80只，场地硬化360平方米，土地平整约500平方米等。</t>
    </r>
  </si>
  <si>
    <t>项目实施后，村容村貌及基础设施得到有效改善，受益群众30户155人。</t>
  </si>
  <si>
    <t>半岭村民委员会</t>
  </si>
  <si>
    <t>城坪小组涵洞建设</t>
  </si>
  <si>
    <t>新建城坪小组涵洞两座，长5米，宽3米。</t>
  </si>
  <si>
    <t>项目实施后，完善村基础设施建设，方便群众生活生产出行，提高群众生活满意度，受益群众89户373人。</t>
  </si>
  <si>
    <t>高下小组产业基础设施建设</t>
  </si>
  <si>
    <t>高坑村</t>
  </si>
  <si>
    <t>新建高下小组涵洞一座，高7米，宽3米；建水渠150米等。</t>
  </si>
  <si>
    <t xml:space="preserve">项目实施后，完善粮食生产基地灌溉设施，有效改善生产条件，提高生产效率，节约生产成本，促进农业产业增产增收。受益人口85户386人。
</t>
  </si>
  <si>
    <t>高坑村民委员会</t>
  </si>
  <si>
    <t>高上、金峰小组通组路硬化</t>
  </si>
  <si>
    <t>高上小组通组路硬化300米，宽3.5米；金峰小组通组路硬化700米，宽3.5米。</t>
  </si>
  <si>
    <t>项目建设后，改善村庄基础设施建设，对农业生产产生积极作用，道路连通农业产业基地150亩，有效改善农户种植养殖通行条件，降低通行成本促进农业生产，受益人口达85户386人。</t>
  </si>
  <si>
    <t>高下河段防洪堤工程</t>
  </si>
  <si>
    <t>新建高下小组防洪堤长40米，高5米，宽1米。</t>
  </si>
  <si>
    <t>项目实施后，有效改善农业产业生产条件，保障100余亩农田不受洪涝灾害，增加农户收入，受益人口23户132人</t>
  </si>
  <si>
    <t>圩镇安置点充电桩建设</t>
  </si>
  <si>
    <t>新建新能源汽车充电桩2个、充电桩棚60㎡、箱变1套等。</t>
  </si>
  <si>
    <t>项目实施后，能有效壮大村集体经济，解决安置点搬迁群众车主充电男的问题，消除不规范充电带来的安全隐患，节约出行时间，带动受益户18户99人。</t>
  </si>
  <si>
    <t>居委会民委员会</t>
  </si>
  <si>
    <t>圩镇安置点公共基础照明</t>
  </si>
  <si>
    <t>新建公共基础照明20盏</t>
  </si>
  <si>
    <t>项目实施后，能有效改善居民的生产生活环境，提高生活质量，受益居户</t>
  </si>
  <si>
    <t>圩镇安置点基础设施提升项目</t>
  </si>
  <si>
    <t>添置垃圾桶35个；砖砌挡墙长15米，高5米等。</t>
  </si>
  <si>
    <t>项目实施后，能有效改善了安置点的人居环境，为搬迁群众节约生活成本，提高搬迁群众生活质量，带动受益户18户99人。</t>
  </si>
  <si>
    <t>中药材（百合）种植基地建设</t>
  </si>
  <si>
    <t>密坑村</t>
  </si>
  <si>
    <t>新建中药材（百合）种植基地种植8亩，含基础配套设施，供水管道300米等</t>
  </si>
  <si>
    <t>项目实施后，有效改善当地农业产业发展条件，提高生产效率，节约生产成本，发展壮大村集体经济，带动当地群众发展壮大农业产业规模，受益农户76户301人，其中脱贫人口5户26人，年均户增收3000元以上。</t>
  </si>
  <si>
    <t>密坑村民委员会</t>
  </si>
  <si>
    <t>上湾小组水渠建设</t>
  </si>
  <si>
    <t>新建上湾小组灌溉水渠380米（规格：0.3米*0.3米）</t>
  </si>
  <si>
    <t>项目实施后，能有效解决粮食生产灌溉用水问题，有效改善生产条件，提高农户种植积极性，受益户23户85人。</t>
  </si>
  <si>
    <t>河道防洪堤工程</t>
  </si>
  <si>
    <t>新建河道防洪堤310米，500立方米。</t>
  </si>
  <si>
    <t>项目实施后，有效改善农业产业生产条件，保障30余亩农田不受洪涝灾害，增加农户收入，受益农户15户55人。</t>
  </si>
  <si>
    <t>宋屋场小组涵洞建设</t>
  </si>
  <si>
    <t>青峰村</t>
  </si>
  <si>
    <t>新建宋屋场小组涵洞一座，宽4米，高3.5米，长6米。</t>
  </si>
  <si>
    <t>项目实施后后，能有效改善粮食产业基地交通问题，便于农业机械通行，受益农户数为25户135人。</t>
  </si>
  <si>
    <t>青峰村民委员会</t>
  </si>
  <si>
    <t>山蕉坑小组通组路路面修复</t>
  </si>
  <si>
    <t>路面修复950平方米，厚度0.18米</t>
  </si>
  <si>
    <t>项目实施后，完善村交通设施建设，方便群众生活生产出行，提高群众生活满意度，受益群众52户312人。</t>
  </si>
  <si>
    <t>山蕉坑小组公厕建设项目</t>
  </si>
  <si>
    <t>新建公厕一个，8平方米。</t>
  </si>
  <si>
    <t>项目实施后，能改善村民生活环境，提高村民幸福指数，受益农户数为52户312人。</t>
  </si>
  <si>
    <t>农机购置</t>
  </si>
  <si>
    <t>清溪村</t>
  </si>
  <si>
    <t>购置小型耕整机1台，插秧机2 台，收割机1 台，植保无
人打药机1 台，收谷机1 台等</t>
  </si>
  <si>
    <t>项目实施后，能有效推动农业产业大托管工作，推进五级主体经营，可增加村集体收益3万元，受益农户435户1735人，脱贫户46户235人，年均户增收300元以上。</t>
  </si>
  <si>
    <t>清溪村民委员会</t>
  </si>
  <si>
    <t>紫山药产业基地基础设施建设</t>
  </si>
  <si>
    <t>新建灌溉水沟1050米，涵洞1座长8.5米、宽3米，水陂1座等</t>
  </si>
  <si>
    <t>项目实施后，能有效解决产业基地用水问题，促产业增收、提高生产效率，受益户数为180户720人。</t>
  </si>
  <si>
    <t>156</t>
  </si>
  <si>
    <t>上村至城坑通组路路基挡墙建设</t>
  </si>
  <si>
    <t>新建浆砌片石挡墙长30米，高5米</t>
  </si>
  <si>
    <t>项目实施后，能有效解决通组道路路基边坡塌方的隐患，改善村民出行条件，受益户数为150户600人。</t>
  </si>
  <si>
    <t>坑尾头通组路硬化</t>
  </si>
  <si>
    <t>新建通组路长130米、宽3米、厚0.15米，排水沟水渠30米等</t>
  </si>
  <si>
    <t>项目实施后，道路交通基础设施和人居环境得到有效提升，改善周边农户出行条件和出行安全，受益户数50户180人。</t>
  </si>
  <si>
    <t>排污水渠建设</t>
  </si>
  <si>
    <t>新建排污水渠300米，规格0.6米*0.6米</t>
  </si>
  <si>
    <t>项目实施后，村容村貌及基础设施得到有效改善，受益群众40户160人。</t>
  </si>
  <si>
    <t>圩上小组环境整治提升</t>
  </si>
  <si>
    <t>新建砖砌挡墙120米，排水沟65米，场地硬化80平方米，公共基础照明维修24盏等</t>
  </si>
  <si>
    <t>项目实施后，村容村貌及基础设施得到有效改善，受益户数为180户720人。</t>
  </si>
  <si>
    <t>粮食生产基地建设项目</t>
  </si>
  <si>
    <r>
      <rPr>
        <sz val="14"/>
        <rFont val="宋体"/>
        <charset val="134"/>
      </rPr>
      <t>农田复垦420亩，</t>
    </r>
    <r>
      <rPr>
        <sz val="14"/>
        <color theme="1"/>
        <rFont val="宋体"/>
        <charset val="134"/>
      </rPr>
      <t>修复灌溉水渠1200米等</t>
    </r>
  </si>
  <si>
    <t>项目实施后，能改善农田种植条件，提高粮食产量，增加收入提高农户种植积极性，受益户数为60户240人，其中脱贫户18户68人，户均年增收3000元以上。</t>
  </si>
  <si>
    <t>盘古嶂民宿基础设施提升</t>
  </si>
  <si>
    <t>清溪村、青峰村</t>
  </si>
  <si>
    <t>新建80平方米民宿，木栈道维修120米，新建排污管道80米，供水管道120米等</t>
  </si>
  <si>
    <t>项目实施后，能有效改善民宿基础设施条件，推进五级主体经营，可增加村集体收益4万元，受益农户187户536人；可带动当地10户45人脱贫户务工就业及农产品销售，户均年增收3000元以上。</t>
  </si>
  <si>
    <t>清溪村、青峰村民委员会</t>
  </si>
  <si>
    <t>白石村农业综合体</t>
  </si>
  <si>
    <t>白石村</t>
  </si>
  <si>
    <t>新建农业综合体基础设施用地3000平方米</t>
  </si>
  <si>
    <t>项目实施可解决本村村民就业，壮大村集体经济，带动438户1946人受益，户均可增收100元以上</t>
  </si>
  <si>
    <t>白石村农产品加工厂</t>
  </si>
  <si>
    <t>改建农产加工厂1000平方米</t>
  </si>
  <si>
    <t>新建学堂排至山峰岽、牛家山通组路</t>
  </si>
  <si>
    <t>新建18cm*3.5m*7500m</t>
  </si>
  <si>
    <t>项目实施可解村民出行难，实现村民产业发展增产增收，带动65户292人受益</t>
  </si>
  <si>
    <t>石角坝屋场内路面硬化及排水沟等基础设施；旱塘垇组路最后一段路面硬化</t>
  </si>
  <si>
    <t>新建18cm*3.5m*650m通组路
排水沟30cm*30cm*650m</t>
  </si>
  <si>
    <t>项目实施可解村民出行难，实现村民产业发展增产增收，带动35户175人受益</t>
  </si>
  <si>
    <t>白竹村</t>
  </si>
  <si>
    <t>新建牛场1000平方米</t>
  </si>
  <si>
    <t>项目实施后，带动当地群众产业发展，改善当地产业发展条件，带动50户受益，户均可增收1000元以上</t>
  </si>
  <si>
    <t>光伏</t>
  </si>
  <si>
    <t>新建光伏260千瓦</t>
  </si>
  <si>
    <t>项目实施后，改善当地产业发展条件，增加村集体经济，带动30户受益，户均可增收100元以上</t>
  </si>
  <si>
    <t>小型翻耕机2台、小型插秧机2台，大型插秧机2台，机耕船1台，沃得拖拉机1台，沃得收割机1台，无人机1台，特种拖车1台机机械设备</t>
  </si>
  <si>
    <t>项目实施后，带动当地群众产业发展，改善当地农业生产现代化发展条件，带动455户1745人受益，户均可增收100元以上</t>
  </si>
  <si>
    <t>住房修缮</t>
  </si>
  <si>
    <t>入户路及地面硬化500平方米，屋檐、排水排污沟硬化共计1500余米，房屋修缮补漏5处、安全饮水设施8户等</t>
  </si>
  <si>
    <t>解决“三类人群”及脱贫人口“两不愁三保障”</t>
  </si>
  <si>
    <t>新建北寨村肉鸡养殖基地</t>
  </si>
  <si>
    <t>北寨村</t>
  </si>
  <si>
    <t>新建肉鸡养殖基地2000㎡</t>
  </si>
  <si>
    <t>项目实施后，改善当地产业发展条件，增加村集体经济，年村集体经济增长2000元以上</t>
  </si>
  <si>
    <t>维修加固北寨村农产品加工车间</t>
  </si>
  <si>
    <t>维修加固北寨村农产品加工车间500平方米</t>
  </si>
  <si>
    <t>项目实施后，改善当地产业发展条件，带动当地脱贫人口就业，年村集体经济增长5万元，带动20户受益，户均可增收200元以上</t>
  </si>
  <si>
    <t>北寨村垇坵点新村点建设入户路硬化</t>
  </si>
  <si>
    <t>北寨村垇坵点新村点建设入户路硬化1260米</t>
  </si>
  <si>
    <t>提升村容村貌，保障北寨村马口龙、汾水、磨莲石等3个小组300余人的出行，带动56户受益</t>
  </si>
  <si>
    <t>北寨村集中供水水源地水刺硬化</t>
  </si>
  <si>
    <t>对北寨村集中供水水源地水池硬化120㎡</t>
  </si>
  <si>
    <t>保障北寨村大屋、拱背、马口龙、磨莲石汾水等5个小组村民安全饮水，173户715人受益</t>
  </si>
  <si>
    <t>盐务巷水沟改造</t>
  </si>
  <si>
    <t>晨光村</t>
  </si>
  <si>
    <t>水沟改造约280米</t>
  </si>
  <si>
    <t>便于89网格区域村居民出行，改善居住环境，带动113户396人受益</t>
  </si>
  <si>
    <t>雨污治理项目</t>
  </si>
  <si>
    <t>建设雨污分流水沟300米，道路硬化350米</t>
  </si>
  <si>
    <t>便于90网格富尾安置去居民出行，改善居住环境，带动80户342人受益</t>
  </si>
  <si>
    <t>文武坝镇古坊村乡村振兴基地项目</t>
  </si>
  <si>
    <t>会昌</t>
  </si>
  <si>
    <t>古坊村</t>
  </si>
  <si>
    <t>新建厂房、仓库等建筑面积500㎡。</t>
  </si>
  <si>
    <t>项目实施可解决本村村民就业，壮大村集体经济，带动242户1351人受益，户均可增收100元以上</t>
  </si>
  <si>
    <t>道路硬化项目</t>
  </si>
  <si>
    <t>黄坊村</t>
  </si>
  <si>
    <t>新建18cm*4.5m*1900m硬化路面</t>
  </si>
  <si>
    <t>项目实施可解村民出行难，实现村民产业发展增产增收，带动256户1388人受益</t>
  </si>
  <si>
    <t>文武坝镇磊石村农村道路建设（通组、通户路）项目</t>
  </si>
  <si>
    <t>磊石村</t>
  </si>
  <si>
    <t>凹背组、下屋组通组路硬化3.5m*0.18m，长400m</t>
  </si>
  <si>
    <t>便于2个村民小组出行，带动12户58人受益</t>
  </si>
  <si>
    <t>凹背组、下屋组通户路硬化2.0m*0.10m，长300m</t>
  </si>
  <si>
    <t>维修</t>
  </si>
  <si>
    <t>凹背组、下屋组通村路硬化3.5m*0.18m，长800m</t>
  </si>
  <si>
    <t>便于8个村民小组出行，带动206户985人受益</t>
  </si>
  <si>
    <t>文武坝镇磊石村村口新建（仓储）项目</t>
  </si>
  <si>
    <t>磊石村村口新建仓储7000㎡高6m</t>
  </si>
  <si>
    <t>项目实施可解决本村村民就业，壮大村集体经济，带动206户985人受益，户均可增收100元以上</t>
  </si>
  <si>
    <t>联丰村肉牛养殖基地屋顶新建光伏</t>
  </si>
  <si>
    <t>联丰村</t>
  </si>
  <si>
    <t>联丰村肉牛养殖基地屋顶新建光伏220千瓦</t>
  </si>
  <si>
    <t>项目实施可壮大村集体经济，带动405户2018人受益，户均可增收100元以上</t>
  </si>
  <si>
    <t>购买农机具</t>
  </si>
  <si>
    <t>购买大型拖拉机旋耕机2台</t>
  </si>
  <si>
    <t>项目实施后可方便联丰村村民耕地翻耕，每年增加村集体收入7.5万元，带动405户2018人受益，户均可增收100元以上</t>
  </si>
  <si>
    <t>文武坝镇联丰村农村道路建设（通组、通户路）项目</t>
  </si>
  <si>
    <t>社背组、下谢组、河背通村路硬化3.5m*0.2m</t>
  </si>
  <si>
    <t>项目实施可解村民出行难，实现村民产业发展增产增收，带动38户189人受益</t>
  </si>
  <si>
    <t>新建石桥子至旋龙大桥公路硬化</t>
  </si>
  <si>
    <t>凉舟村</t>
  </si>
  <si>
    <t>新建石桥子至旋龙大桥公路硬化，规格长1400米，宽4.5米，高0.18米，包括路边水沟基础设施500米</t>
  </si>
  <si>
    <t>项目实施后可改善当地交通出行条件，带动513户，1762人受益</t>
  </si>
  <si>
    <t>新建木屑加工厂房项目</t>
  </si>
  <si>
    <t>林富村</t>
  </si>
  <si>
    <t>新建钢化结构厂房3600㎡，高6米。</t>
  </si>
  <si>
    <t>项目实施可解决本村村民就业，壮大村集体经济，带动489户2218人受益，户均可增收100元以上</t>
  </si>
  <si>
    <t>新建生产路</t>
  </si>
  <si>
    <t>新建2.5m*3500m生产便道</t>
  </si>
  <si>
    <t>项目实施后可改善村民粮食生产条件，带动154户567人受益，户均可增收200元以上</t>
  </si>
  <si>
    <t>村基础设施建设</t>
  </si>
  <si>
    <t>原40*40水渠拆除重建60米，新建挡土墙长30米*宽3.5米。</t>
  </si>
  <si>
    <t>项目实施可使新屋及下游110余亩耕地有效灌溉，方便村民出行，带动275户1237人受益</t>
  </si>
  <si>
    <t>南坑村</t>
  </si>
  <si>
    <t>购买大型拖拉机一台、旋耕机一台、联合收割机一台</t>
  </si>
  <si>
    <t>项目实施后可方便全村耕地翻耕和水稻收割，每年增加村集体收入60000元，带动126户605人受益，户均可增收100元以上</t>
  </si>
  <si>
    <t>稻谷烘干设施</t>
  </si>
  <si>
    <t>购买日烘干稻谷30顿的烘干机一台，厂房120平方</t>
  </si>
  <si>
    <t>项目实施后可方便全村稻谷烘干，解放了种田群众劳动力，每年增加村集体收入50000元，带动126户605人受益，户均可增收100元以上</t>
  </si>
  <si>
    <t>农产品加工厂</t>
  </si>
  <si>
    <t>彭迳村</t>
  </si>
  <si>
    <t>新建厂房、仓库5000㎡。</t>
  </si>
  <si>
    <t>项目实施可解决本村村民就业，壮大村集体经济，带动248户1116人受益，户均可增收200元以上</t>
  </si>
  <si>
    <t>道路硬化</t>
  </si>
  <si>
    <t>道路硬化(3.5米X0.18X1200米)</t>
  </si>
  <si>
    <t>项目实施后可改善当地交通出行条件，带动72户324受益</t>
  </si>
  <si>
    <t>松山排、邹屋污水治理</t>
  </si>
  <si>
    <t>修复</t>
  </si>
  <si>
    <t>排水涵管水沟修复(松山排、邹屋)500米</t>
  </si>
  <si>
    <t>项目实施后可消除道路安全隐患，带动42户189人受益</t>
  </si>
  <si>
    <t>庄屋、二建、风雨亭污水治理</t>
  </si>
  <si>
    <t>排水涵管水沟（庄屋、二建、风雨亭）4000米</t>
  </si>
  <si>
    <t>项目实施后可消除道路安全隐患，带动220户990人受益</t>
  </si>
  <si>
    <t>排灌站建设</t>
  </si>
  <si>
    <t>新建排灌站1座</t>
  </si>
  <si>
    <t>项目实施后可解决村民粮食生产灌溉用水，改善生产条件，带动132户623人受益，户均可增收200元以上</t>
  </si>
  <si>
    <t>文武坝镇彭迳村乡村振兴环境整治</t>
  </si>
  <si>
    <t>道路硬化(6.5米X0.18X1200米)</t>
  </si>
  <si>
    <t>项目实施后可改善当地交通出行条件，带动72户324人受益</t>
  </si>
  <si>
    <t>勤建村</t>
  </si>
  <si>
    <t>进入新建厂房路面扩宽200m，排水排污水沟500m，挡土墙1000m³等</t>
  </si>
  <si>
    <t>项目实施后，完善村基础设施建设，改善厂区周边人居环境，提升小组整体村容村貌，提升村民幸福指数，带动43户，1790人受益</t>
  </si>
  <si>
    <t>胡练树下至寮下通组路硬化</t>
  </si>
  <si>
    <t>山新村</t>
  </si>
  <si>
    <t>胡练树下、寮下组通组路硬3.5m*0.18m*940m</t>
  </si>
  <si>
    <t>便于4个村民小组出行，带动92户368人受益</t>
  </si>
  <si>
    <t>新建饮用水水厂</t>
  </si>
  <si>
    <t>新建过滤池、沉淀池、蓄水池、管道2000米、一体机、加药间；废土、垃圾清运</t>
  </si>
  <si>
    <t>保障群众饮水，使山新村饮水安全得以保障，带动156户655人受益</t>
  </si>
  <si>
    <t>文武坝镇山新村农村道路建设（通组、通户路）项目</t>
  </si>
  <si>
    <t>寮下、排下、作水坑、田螺坑小组道路破损改建3.5m*0.18m*300m</t>
  </si>
  <si>
    <t>便于4个村民小组出行，带动98户396人受益</t>
  </si>
  <si>
    <t>粮食产业发展（农田灌溉）项目</t>
  </si>
  <si>
    <t>作水坑小组水渠1500m；(30*30cm)
寮下小组园塅1200m；(40*40cm)
胡练树下小组塘屋上塅600m；(30*30cm)
胡练树下小组塘屋下塅600m；(30*30cm)
胡练树下小组塘屋塅新建水陂2座</t>
  </si>
  <si>
    <t>项目实施后可改善村民粮食生产条件，带动68户216人受益</t>
  </si>
  <si>
    <t>兔场二期</t>
  </si>
  <si>
    <t>续建</t>
  </si>
  <si>
    <t>上半岭村</t>
  </si>
  <si>
    <t>新建养殖厂，长度45米，宽度20米</t>
  </si>
  <si>
    <t>项目实施后，完善村基础设施建设，带动65户292人受益，实现户均增收300元以上。</t>
  </si>
  <si>
    <t>牛场二期</t>
  </si>
  <si>
    <t>建设面积400平方米，挡土墙50米等</t>
  </si>
  <si>
    <t>项目实施后，完善村基础设施建设，带动365户1709人受益，实现户均增收200元以上。</t>
  </si>
  <si>
    <t>大田、小庄排小组空坪硬化</t>
  </si>
  <si>
    <t>水口村</t>
  </si>
  <si>
    <t>新建大田、小庄排小组空坪硬化5000平方米</t>
  </si>
  <si>
    <t>项目实施后，完善村基础设施建设，改善厂区周边人居环境，提升小组整体村容村貌，提升村民幸福指数，带动37户，166人受益</t>
  </si>
  <si>
    <t>大田小组至新民村道路拓宽</t>
  </si>
  <si>
    <t>大田小组至新民村道路拓宽2公里</t>
  </si>
  <si>
    <t>项目实施后可改善当地交通出行条件，带动56户252人受益</t>
  </si>
  <si>
    <t>文武坝镇仓储项目</t>
  </si>
  <si>
    <t>水西村</t>
  </si>
  <si>
    <t>建设物流仓储仓库，占地面积约400㎡，高7层</t>
  </si>
  <si>
    <t>项目建成后，每年可为村集体增收4万元收入，带动57户250人受益，提供就近就业岗位</t>
  </si>
  <si>
    <t>水西村下坝破损道路维修</t>
  </si>
  <si>
    <t>水西村下坝村道严重破损，维18mm*3.5m*30m村道</t>
  </si>
  <si>
    <t>项目实施后，解决村民出行难问题，防止因道路问题出现的安全事故，带动115户609人受益</t>
  </si>
  <si>
    <t>人居环境整治提升</t>
  </si>
  <si>
    <t>塔丰村</t>
  </si>
  <si>
    <t>排污排水沟1200米，新丰、下山窝等村组路扩宽修复800平方。</t>
  </si>
  <si>
    <t>项目实施后可改善当地交通出行条件，带动82户332人受益</t>
  </si>
  <si>
    <t>新植高产油茶300亩</t>
  </si>
  <si>
    <t>项目实施可解决本村村民就业，壮大村集体经济，带动53户238人受益，户均可增收100元以上</t>
  </si>
  <si>
    <t>农产品仓储100平方</t>
  </si>
  <si>
    <t>人民小组</t>
  </si>
  <si>
    <t>文武坝村</t>
  </si>
  <si>
    <t>道路修复硬化150米，排污排水沟150米</t>
  </si>
  <si>
    <t>完善基础设施，惠及安置地内79户建房户，方便周边农户出行</t>
  </si>
  <si>
    <t>下半岭村</t>
  </si>
  <si>
    <t>新建仓储厂房约2000平方</t>
  </si>
  <si>
    <t>项目实施后，将带动73户328人收益</t>
  </si>
  <si>
    <t>水渠修复</t>
  </si>
  <si>
    <t>湘东村</t>
  </si>
  <si>
    <t>修复水沟长500米，宽0.5米，高1米，道路长500米，宽2米。</t>
  </si>
  <si>
    <t>便于居民生活生产出行，带动109户364人受益</t>
  </si>
  <si>
    <t>小坝村</t>
  </si>
  <si>
    <t>项目实施可解决本村村民就业，壮大村集体经济，带动72户324人受益，户均可增收100元以上</t>
  </si>
  <si>
    <t>钢结构厂房</t>
  </si>
  <si>
    <t>新建钢化结构厂房1300㎡，高6米</t>
  </si>
  <si>
    <t>项目实施可解决本村村民就业，壮大村集体经济，带动672户1264人受益，户均可增收100元以上</t>
  </si>
  <si>
    <t>新建肉鸡养殖场</t>
  </si>
  <si>
    <t>长塅村</t>
  </si>
  <si>
    <t>新建钢化结构厂房900㎡，高6米。</t>
  </si>
  <si>
    <t>项目实施可解决本村村民就业，壮大村集体经济，带动125户562人受益，户均可增收100元以上</t>
  </si>
  <si>
    <t>房屋修缮</t>
  </si>
  <si>
    <t>秀塅小组刘连贵户屋顶加盖琉璃瓦300平方米</t>
  </si>
  <si>
    <t>消除住房安全隐患</t>
  </si>
  <si>
    <t>仓储仓库项目</t>
  </si>
  <si>
    <t>中塅村</t>
  </si>
  <si>
    <t>新建厂房长50*宽25米*高8米</t>
  </si>
  <si>
    <t>项目实施可解决本村村民就业，壮大村集体经济，年均收入10万元，带动161户685人受益，户均可增收100元以上</t>
  </si>
  <si>
    <t>钢架厂房建设</t>
  </si>
  <si>
    <t>坝子村</t>
  </si>
  <si>
    <t>搭建钢架棚2500㎡</t>
  </si>
  <si>
    <t>吸纳7户23人脱贫户和监测对象务工，户均年增收6000元，壮大村集体经济，年增收10万元。</t>
  </si>
  <si>
    <t>坝子村民委员会</t>
  </si>
  <si>
    <t>坝子村长排小组泵房建设项目</t>
  </si>
  <si>
    <t>长排小组大棚蔬菜基地新建泵房1座，配套安装管道、电线电缆等。</t>
  </si>
  <si>
    <t>解决75亩蔬菜大棚基地灌溉用水问题，提高土地流转质量，带动脱贫（监测）户28户92人就业务工，促进增产增收。</t>
  </si>
  <si>
    <t>背坑村林坪、下背坑小组产业路建设项目</t>
  </si>
  <si>
    <t>背坑村</t>
  </si>
  <si>
    <t>林坪、下背坑小组修建产业路长1400米、宽3.5米、厚0.18米，新建排水沟长400米、宽0.4米、高0.5米。</t>
  </si>
  <si>
    <t>解决群众112户448人，其中脱贫（监测）户26户84人安全出行问题，解决90亩烟叶及农田水利灌溉问题，改善生产生活条件，节约运输成本，增加农户收入。</t>
  </si>
  <si>
    <t>背坑村民委员会</t>
  </si>
  <si>
    <t>饼丘村圩子小组道路修复建设项目</t>
  </si>
  <si>
    <t>饼丘村</t>
  </si>
  <si>
    <t>修复圩子、石板丘小组水泥路面长675米、宽3.5米、厚0.18米，新建排污管长200米、宽0.4米、高0.4米，60cm井盖6个。</t>
  </si>
  <si>
    <t>解决群众132户528人，其中脱贫（监测）户22户76人的安全出行问题,改善生产生活条件。</t>
  </si>
  <si>
    <t>饼丘村民委员会</t>
  </si>
  <si>
    <t>饼丘村石下小组道路修复建设项目</t>
  </si>
  <si>
    <t>修复石下小组水泥路面长335米、宽3.5米、厚0.18米。</t>
  </si>
  <si>
    <t>解决群众87户348人，其中脱贫（监测）户29户116人的安全出行问题,改善生产生活条件。</t>
  </si>
  <si>
    <t>饼丘村山龙口小组排污设施建设项目</t>
  </si>
  <si>
    <t>山龙口小组砌筑单边沟长19.2米、砌筑水沟长48.5米、砌筑盖板沟65.3米，砌筑渠墙（单边）长58.3米，混凝土硬化162.64㎡，池塘清淤92.6m³,化粪池建设2座。</t>
  </si>
  <si>
    <t>解决脱贫（监测）户18户55人人居环境问题，改善人居环境条件。</t>
  </si>
  <si>
    <t>大田村猪肚丘小组烤烟房维修项目</t>
  </si>
  <si>
    <t>大田村</t>
  </si>
  <si>
    <t>猪肚丘小组烤烟房购置分体式热泵等设备6套，搭建屋顶树脂瓦面250平方米，地面硬化150平方米，更换电线200米。</t>
  </si>
  <si>
    <t>促进大田及周边村烟叶产业规模化发展，提高农户种植积极性，流转土地600亩，预计可增加农户年收入4000元，受益群众115户586人，其中脱贫户27户103人。</t>
  </si>
  <si>
    <t>大田村民委员会</t>
  </si>
  <si>
    <t>大田村农机设备购置项目</t>
  </si>
  <si>
    <t>购置沃得125收割机2台，沃得114拖拉机2台，插秧机2台，无人机1台等农机设备。</t>
  </si>
  <si>
    <t>吸纳73户脱贫户监测对象务工，预计可增加农户年收入3000元，促进大田村粮食生产产业规模化发展，提高农户种植积极性。</t>
  </si>
  <si>
    <t>大田村莲子加工设备购置项目</t>
  </si>
  <si>
    <t>购置通芯机1台、烤箱1台、剥壳机1台等莲子整套加工设备。</t>
  </si>
  <si>
    <t>促进大田村白莲产业规模化发展，提高农户种植积极性，流转土地300亩，预计可增加农户年收入5000元，受益群众189户1128人，其中脱贫户45户202人。</t>
  </si>
  <si>
    <t>大田村丘丘、王大丘小组道路硬化项目</t>
  </si>
  <si>
    <t>丘丘、王大丘小组道路硬化长390米、宽3.5米、厚0.18米。</t>
  </si>
  <si>
    <t>解决群众212户986人，其中脱贫（监测）户44户215人的安全出行问题，改善生产生活条件。</t>
  </si>
  <si>
    <t>大田村大田圩、石子前、角公头小组道路建设项目</t>
  </si>
  <si>
    <t>大田圩、石子前、角公头小组道路硬化长1000米、宽3.0米、厚0.18米。</t>
  </si>
  <si>
    <t>解决群众436户2050人，其中脱贫（监测）户73户355人的安全出行问题，改善生产生活条件。</t>
  </si>
  <si>
    <t>丰龙村新老屋小组通组路口建设项目</t>
  </si>
  <si>
    <t>丰龙村</t>
  </si>
  <si>
    <t>新老屋小组新建挡土墙120方，路面硬化长360米、宽3.5米、厚0.18米。</t>
  </si>
  <si>
    <t>解决群众60户260人，其中脱贫（监测）户5户21人的安全出行问题，改善生产生活条件。</t>
  </si>
  <si>
    <t>丰龙村民委员会</t>
  </si>
  <si>
    <t>丰龙村野猪坪小组农田灌溉水渠建设项目</t>
  </si>
  <si>
    <t>野猪坪、墩脑、字脑小组新建水渠长650米、宽0.3米、高0.3米。</t>
  </si>
  <si>
    <t>解决群众68户290人（脱贫和监测户4户10人）150亩农田水利灌溉问题，改善生产条件，促进增产增收，提高村民发展生产的积极性。</t>
  </si>
  <si>
    <t>丰龙村新老屋小组通组产业路修复项目</t>
  </si>
  <si>
    <t>新老屋至吊公坑岽小组产业路修复长800米、宽3.5米、厚0.18米。</t>
  </si>
  <si>
    <t>解决群众210户840人，其中脱贫（监测）户45户158人的安全出行问题，改善生产生活条件，带动油茶、毛竹、杉木等产业发展，增加种植户经济收入。</t>
  </si>
  <si>
    <t>丰龙村墩脑小组产业路开通项目</t>
  </si>
  <si>
    <t>墩脑至寨子脑坑小组开通产业路长1500米、宽3.5米。</t>
  </si>
  <si>
    <t>解决群众48户196人，其中脱贫（监测）户12户62人的安全出行问题，改善生产生活条件，带动油茶、毛竹、杉木等产业发展，增加村民经济收入。</t>
  </si>
  <si>
    <t>丰龙村石壁下小组产业路开通项目</t>
  </si>
  <si>
    <t>石壁下至迳子小组开通产业路长800米、宽3.5米。</t>
  </si>
  <si>
    <t>解决群众36户170人，其中脱贫（监测）户11户56人的安全出行问题，改善生产生活条件，节约运输成本，带动油茶、毛竹、杉木等产业发展，增加村民经济收入。</t>
  </si>
  <si>
    <t>河背村周屋小组产业路建设项目</t>
  </si>
  <si>
    <t>河背村</t>
  </si>
  <si>
    <t>周屋小组修建产业路长800米、宽3.5米、厚0.18米。</t>
  </si>
  <si>
    <t>完善农村道路基础设施，促进300亩粮食产业发展，解决脱贫（监测）户45户303人的安全出行问题,改善生产生活条件。</t>
  </si>
  <si>
    <t>河背村民委员会</t>
  </si>
  <si>
    <t>河背村双树下小组农田水利设施建设项目</t>
  </si>
  <si>
    <t>双树下小组修建排洪沟长110m、宽1m、高2m，挡土墙长110m、宽1m、高2m，排脑小组新建排灌站1座，配套安装管道、电线电缆等。</t>
  </si>
  <si>
    <t>改善农田水利设施，促进粮食产业发展，带动农户增收致富，受益群众73户414人，其中脱贫户22户105人。</t>
  </si>
  <si>
    <t>河背村沿潭背小组塌方道路修复项目</t>
  </si>
  <si>
    <t>沿潭背小组塌方道路新建浆砌石挡墙长85m、宽1.2m、高4m。</t>
  </si>
  <si>
    <t>解决群众35户202人，其中脱贫（监测）户8户48人的安全出行问题，改善生产生活条件。</t>
  </si>
  <si>
    <t>河背村排脑小组道路塌方修复项目</t>
  </si>
  <si>
    <t>排脑小组塌方道路新建浆砌石挡墙长26m、宽0.6m、高2.5m。</t>
  </si>
  <si>
    <t>解决群众81户541人，其中脱贫（监测）户20户95人的安全出行问题，改善生产生活条件。</t>
  </si>
  <si>
    <t>河背村唐屋小组排灌水渠建设项目</t>
  </si>
  <si>
    <t>唐屋小组新建排灌水渠长400m、宽0.3m、高0.3m。</t>
  </si>
  <si>
    <t>解决当地农户725户3110人，其中脱贫（监测）户145户689人的农田水利灌溉问题，改善生产条件，促进农业产业增产增收。</t>
  </si>
  <si>
    <t>河背村上和屋小组通组道路修复项目</t>
  </si>
  <si>
    <t>上和屋小组通组道路修复长280m、宽3.5m、厚0.18m，新建排污沟盖板120m。</t>
  </si>
  <si>
    <t>解决群众71户336人，其中脱贫（监测）户14户67人的安全出行问题，改善生产生活条件。</t>
  </si>
  <si>
    <t>河背村购置食品包装加工设备项目</t>
  </si>
  <si>
    <t>购置高速纸箱印刷四色机1台、自动钉箱机1台等食品包装加工设备。</t>
  </si>
  <si>
    <t>吸纳8户脱贫户和监测对象务工，户均年增收5500元，发展壮大村集体经济，年增收10万元。</t>
  </si>
  <si>
    <t>西江镇粮食烘干加工中心项目</t>
  </si>
  <si>
    <t>新建1000平方米粮食烘干加工中心，购置全套生产设备，建成日烘干加工粮食120吨生产线。</t>
  </si>
  <si>
    <t>覆盖西江全镇和周边乡镇，实现粮食仓储、烘干、分选、加工、包装一站式加工，可以承接5万亩以上耕地的粮食加工，吸纳52户脱贫户和监测对象务工，户均年增收4500元，持续壮大村集体经济，预计每年增加村集体经济20万元。</t>
  </si>
  <si>
    <t>红星村祠堂下小组光伏电站建设项目</t>
  </si>
  <si>
    <t>红星村</t>
  </si>
  <si>
    <t>村委会屋顶新建分布式光伏发电站100千瓦左右。</t>
  </si>
  <si>
    <t>预计每年为村集体经济增收4.5万元，用于持续改善人居环境、完善村基础设施建设、增设公益性岗位等，受益群众663户2867人，其脱贫户42户133人。</t>
  </si>
  <si>
    <t>红星村民委员会</t>
  </si>
  <si>
    <t>红星村上屋、新屋、石古丘小组排污沟建设项目</t>
  </si>
  <si>
    <t>上屋至新屋小组新建排污沟长226米、宽0.7m、高0.7m，石古丘小组修建排污沟长420米、宽0.5m、高0.5m。</t>
  </si>
  <si>
    <t>解决当地村民151户826人，其中脱贫（监测）户32户103人人居环境问题，改善基础设施和生产生活条件。</t>
  </si>
  <si>
    <t>火星村新高坝、老高坝、叶屋小组水利设施建设项目</t>
  </si>
  <si>
    <t>火星村</t>
  </si>
  <si>
    <t>新高坝、老高坝、叶屋等小组新建水渠长700米、宽0.6米、高0.6米，中间屋、下屋小组修建水渠长1000米、宽0.3米、高0.3米，排洪沟长200米、宽1米、高1.2米。</t>
  </si>
  <si>
    <t>解决群众384户1960人，其中脱贫（监测）户76户330人510亩农田水利灌溉问题，改善生产条件，促进增产增收。</t>
  </si>
  <si>
    <t>火星村民委员会</t>
  </si>
  <si>
    <t>火星村新屋家、中间屋、营下小组产业路建设项目</t>
  </si>
  <si>
    <t>新屋家至大田村路面硬化600米、宽3.5米、厚0.18米，中间屋家至大田村开通产业素土路长800米、宽3米，营下小组至冷水坑开通产业素土路长800米、宽3米。</t>
  </si>
  <si>
    <t>解决村民217户940人，其中脱贫（监测）户27户112人的安全出行问题，改善生产生活条件，促进水稻、油茶等产业发展。</t>
  </si>
  <si>
    <t>见潭村下见潭、枣树凹小组农田水利灌溉建设项目</t>
  </si>
  <si>
    <t>见潭村</t>
  </si>
  <si>
    <t>下见潭、枣树凹小组新建拦水陂2座，农田灌溉水渠长200米、宽0.4米、高0.4米。</t>
  </si>
  <si>
    <t>解决当地群众76户325人，其中脱贫（监测）户17户53人105亩农田水利灌溉问题，改善生产条件，促进增产增收。</t>
  </si>
  <si>
    <t>见潭村民委员会</t>
  </si>
  <si>
    <t>见潭村购置农业产业机械设备</t>
  </si>
  <si>
    <t>购置大型沃得牌收割机1台，大型沃得牌翻耕机1台，大型星月神牌插秧机1台。</t>
  </si>
  <si>
    <t>吸纳16户49人脱贫户和监测对象务工，流转土地120亩，户均年增收2800元，壮大村集体经济，年增收36000元。</t>
  </si>
  <si>
    <t>见潭村上见潭小组小微农饮水厂入户管网维修项目</t>
  </si>
  <si>
    <t>上见潭小组维修管网长3000米及管网闸阀、填埋管网等。</t>
  </si>
  <si>
    <t>解决当地群众57户262人，其中脱贫（监测）户12户38人饮水安全问题，改善生活条件。</t>
  </si>
  <si>
    <t>见潭村大坝头小组通组路建设项目</t>
  </si>
  <si>
    <t>大坝头小组拓宽路基长300米、宽4.5米，水泥路面硬化300米、宽3.5米、厚0.18米。</t>
  </si>
  <si>
    <t>解决当地农户50户216人，其中脱贫（监测）户2户8人安全出行问题,改善生产生活条件。</t>
  </si>
  <si>
    <t>兰陂村旗岭下小组购置竹木加工设备项目</t>
  </si>
  <si>
    <t>兰陂村</t>
  </si>
  <si>
    <t>旗岭下小组购置切料机1台、多片机1台、清边机1台、带锯机1台、清边分类机1台等竹木加工设备。</t>
  </si>
  <si>
    <t>吸纳5户脱贫户和监测对象务工，户均年增收4000元，壮大村集体经济，年增收30000元。</t>
  </si>
  <si>
    <t>兰陂村民委员会</t>
  </si>
  <si>
    <t>兰陂村旗岭下、梅树下、东升小组灌溉水利设施建设项目</t>
  </si>
  <si>
    <t>屋背塅、鹅井、梅树下、流坑口新建灌溉水渠长1200米、宽0.3米、高0.3米，卷新坪铺设220mm灌溉水管长100米，新建水陂1座长5米、宽2米、高2米。</t>
  </si>
  <si>
    <t>解决群众172户721人，其中脱贫（监测）户15户49人175亩优质水稻农田水利灌溉问题，改善生产条件，促进增产增收。</t>
  </si>
  <si>
    <t>兰陂村梅树下、圩子下小组通组道路建设项目</t>
  </si>
  <si>
    <t>梅树下小组新建通组道路片石挡墙长25米、宽1米、高3.5米，圩子下小组道路硬化长150米、宽3.5米、厚0.18米。</t>
  </si>
  <si>
    <t>解决当地群众112户584人，其中脱贫（监测）户14户58人的安全出行问题，改善生产生活条件。</t>
  </si>
  <si>
    <t>莲石村石背小组梅春河河堤修复项目</t>
  </si>
  <si>
    <t>莲石村</t>
  </si>
  <si>
    <t>石背小组梅春河水毁河堤新建混凝土挡墙长700米、宽0.4米、高2.5米。</t>
  </si>
  <si>
    <t>解决当地农户75户315人，其中脱贫（监测）户11户35人的防洪安全问题，完善河流水利设施，提高当地抗洪除险能力，保障农户住房和农作物安全。</t>
  </si>
  <si>
    <t>莲石村民委员会</t>
  </si>
  <si>
    <t>莲石村钓鱼岭、双树下、竹盐下小组通组道路修复项目</t>
  </si>
  <si>
    <t>钓鱼岭、双树下、竹盐下小组通组道路修复长300米、宽4.5米、厚0.18米。</t>
  </si>
  <si>
    <t>解决群众376户1579人，其中脱贫（监测）户62户198人的安全出行问题，改善生产生活条件。</t>
  </si>
  <si>
    <t>莲石村牛车脑、双树下小组道路排水沟建设项目</t>
  </si>
  <si>
    <t>牛车脑、双树下小组新建道路排水沟长350米、宽0.3米、高0.3米。</t>
  </si>
  <si>
    <t>解决群众136户571人，其中脱贫（监测）户23户74人的安全出行问题，改善生产生活条件。</t>
  </si>
  <si>
    <t>莲石村上新屋小组大棚蔬菜基地排水设施项目</t>
  </si>
  <si>
    <t>上新屋小组大棚蔬菜基地排水沟清淤550m，铺设40cm砼涵管4m、60cm砼涵管4m等。</t>
  </si>
  <si>
    <t>解决上新屋小组100亩大棚蔬菜基地排水不畅问题，提高大棚蔬菜种植效益，可吸纳6户脱贫户监测对象务工，户均年增收3200元，持续壮大村集体经济，年增收10000元。</t>
  </si>
  <si>
    <t>南山村下坝子小组人居环境整治建设项目</t>
  </si>
  <si>
    <t>南山村</t>
  </si>
  <si>
    <t>下坝子小组新建混凝土基础74m³，混凝土挡墙180m³，塑料化粪池2个，厚0.1m路面硬化285㎡，厚0.18m路面硬化543㎡，交通便桥1座，砖砌水沟128m等。</t>
  </si>
  <si>
    <t>解决脱贫（监测）户9户41人人居环境问题，改善基础设施和人居环境条件。</t>
  </si>
  <si>
    <t>南山村民委员会</t>
  </si>
  <si>
    <t>南山村月角小组人居环境整治建设项目</t>
  </si>
  <si>
    <t>月角小组新建浆砌石基础460m³，浆砌石挡墙840m³，DN50PVC排水管450m等。</t>
  </si>
  <si>
    <t>解决脱贫（监测）户12户54人人居环境问题，改善基础设施和人居环境条件。</t>
  </si>
  <si>
    <t>南星村王言尾小组蔬菜大棚换膜及水利设施建设项目</t>
  </si>
  <si>
    <t>南星村</t>
  </si>
  <si>
    <t>王言尾小组蔬菜大棚周期性换膜102亩，铺设20cmPE水管道长300米，灌溉水渠修复长500米、宽1.2米、高1.2米，维修泵房2座及其他水利设施等。</t>
  </si>
  <si>
    <t>解决102亩蔬菜大棚薄膜破损和水利灌溉问题，提高大棚蔬菜种植效益，带动脱贫（监测）户18户58人就业务工，促进增产增收。</t>
  </si>
  <si>
    <t>南星村民委员会</t>
  </si>
  <si>
    <t>南星村宋屋桥小组家禽养殖基地建设项目</t>
  </si>
  <si>
    <t>宋屋桥小组新建养殖基地30亩，修建排洪沟长200m、宽0.8m、高0.8m，搭建钢架棚120㎡、储物室40m²及配套设施等。</t>
  </si>
  <si>
    <t>吸纳5户脱贫户和监测对象务工，预计户均年增收4500元，持续壮大村集体经济，年增收3万元左右。</t>
  </si>
  <si>
    <t>南星村瓦子段小组电灌站建设项目</t>
  </si>
  <si>
    <t>瓦子段小组新建电灌站1座、面积50平方米，安装电机22千瓦，铺设直径20cmPE管道长300m，修建水渠长500m、宽0.8m、高1.2m等。</t>
  </si>
  <si>
    <t>解决当地农户270户1134人，其中脱贫（监测）户18户90人324亩农田水利灌溉问题，改善生产条件，提高当地抗旱能力，带动水稻、烟叶、莲子等产业发展，促进增产增收。</t>
  </si>
  <si>
    <t>牛睡村坑尾小组产业路建设项目</t>
  </si>
  <si>
    <t>牛睡村</t>
  </si>
  <si>
    <t>新建坑尾至八工面水库产业路长900米、宽3.5米、厚0.18米，排洪沟长240米、宽0.3m、高0.3m。</t>
  </si>
  <si>
    <t>解决当地村民274户1206人，其中脱贫（监测）户47户173人的安全出行问题，改善生产生活条件，促进水产养殖业发展，带动当地农户就业增收。</t>
  </si>
  <si>
    <t>牛睡村民委员会</t>
  </si>
  <si>
    <t>牛睡村山下小组农田水利建设项目</t>
  </si>
  <si>
    <t>社公陂至高陂新建灌溉水渠长550m、宽0.3m、高0.3m，苗塘陂至湾背门口新建灌溉水渠长1000m、宽0.4m、高0.4m。</t>
  </si>
  <si>
    <t>解决群众78户352人，其中脱贫（监测）户13户78人200亩农田水利灌溉问题，改善生产条件，促进增产增收。</t>
  </si>
  <si>
    <t>牛睡村烤烟房配套设施建设项目</t>
  </si>
  <si>
    <t>新建烤烟房用电1200千瓦专变及配套设施。</t>
  </si>
  <si>
    <t>吸纳18户脱贫户监测对象务工，流转土地500亩，户均年增收4000元，带动周边村烟叶产业发展。</t>
  </si>
  <si>
    <t>牛睡村山塘小组产业路硬化项目</t>
  </si>
  <si>
    <t>山塘至村养牛场产业道路硬化长300米、宽3.5米、厚0.18米，新建挡土墙长30米、宽0.6米、高1.5米。</t>
  </si>
  <si>
    <t>解决村民128户528人，其中脱贫（监测）户26户113人的安全出行问题，改善生产生活条件，促进肉牛养殖产业发展。</t>
  </si>
  <si>
    <t>牛睡村大井陂、坑尾小组灌溉水渠建设项目</t>
  </si>
  <si>
    <t>大井陂至坑尾小组修建灌溉水渠长510m、宽0.3m、高0.3m。</t>
  </si>
  <si>
    <t>解决群众38户156人，其中脱贫（监测）户4户19人46亩农田水利灌溉问题，改善生产条件，促进增产增收。</t>
  </si>
  <si>
    <t>牛睡村山下小组光伏发电站建设项目</t>
  </si>
  <si>
    <t>山下小组新建屋顶分布式光伏发电站140千瓦左右及配套电力设施等。</t>
  </si>
  <si>
    <t>预计每年可增加村集体收入5万元左右，收益主要用于产业持续发展、小型公益设施运行维护、脱贫户帮扶等方面支出，受益群众566户2730人，其脱贫户26户143人。</t>
  </si>
  <si>
    <t>牛睡村西工凹、狗面窝小组水毁道路修复项目</t>
  </si>
  <si>
    <t>西工凹至狗面窝修复水毁道路长500米、宽3.5米、厚0.18米。</t>
  </si>
  <si>
    <t>解决群众139户623人，其中脱贫（监测）户35户135人的安全出行问题，改善基础设施和生产生活条件。</t>
  </si>
  <si>
    <t>千工村九曲坪小组水陂挡土墙建设项目</t>
  </si>
  <si>
    <t>千工村</t>
  </si>
  <si>
    <t>九曲坪小组新建水陂挡土墙长28米、宽2.5米、高6米。</t>
  </si>
  <si>
    <t>解决村民137户583人，其中脱贫（监测）户18户57人151亩农田水利灌溉问题，改善生产条件，促进增产增收。</t>
  </si>
  <si>
    <t>千工村民委员会</t>
  </si>
  <si>
    <t>千工村十四工小组灌溉水渠建设项目</t>
  </si>
  <si>
    <t>十四工、兰田段、姚屋小组修建水渠长1900米、宽0.4米、0.4米。</t>
  </si>
  <si>
    <t>解决村民172户791人，其中脱贫（监测）户47户151人224亩农田水利灌溉问题，改善生产条件，促进增产增收。</t>
  </si>
  <si>
    <t>钦龙村庙前小组通组道路及排水沟建设项目</t>
  </si>
  <si>
    <t>钦龙村</t>
  </si>
  <si>
    <t>庙前小组新建通组道路长130米、宽4米、厚0.2米，道路护坡长45米、宽0.8米、高1米，排水沟长500米、宽0.3米、高0.4米。</t>
  </si>
  <si>
    <t>解决脱贫（监测）户15户59人的安全出行问题，改善生产生活条件。</t>
  </si>
  <si>
    <t>钦龙村民委员会</t>
  </si>
  <si>
    <t>钦龙村新渡水小组道路边坡整治项目</t>
  </si>
  <si>
    <t>新渡水小组道路边坡新建浆砌石挡墙长30米、宽1.5米、高8米。</t>
  </si>
  <si>
    <t>解决脱贫（监测）户13户41人的安全出行问题，改善生产生活条件。</t>
  </si>
  <si>
    <t>钦龙村出水排小组通组道路建设项目</t>
  </si>
  <si>
    <t>出水排小组新建道路长1300米、宽3.5米、厚0.2米。</t>
  </si>
  <si>
    <t>解决脱贫（监测）户16户52人的安全出行问题，改善生产生活条件。</t>
  </si>
  <si>
    <t>钦龙村购置食品包装加工设备项目</t>
  </si>
  <si>
    <t>购置食品袋8色印刷机1台、薄膜复合机1台、制袋机3台等食品包装加工设备。</t>
  </si>
  <si>
    <t>吸纳20户脱贫户监测对象务工，户均年增收5000元，持续壮大村集体经济，年增收15万元左右。</t>
  </si>
  <si>
    <t>石迳村局步、团卫小组产业路硬化项目</t>
  </si>
  <si>
    <t>石迳村</t>
  </si>
  <si>
    <t>局步至团卫小组产业路硬化长800米、宽3.5米、厚0.18米。</t>
  </si>
  <si>
    <t>解决当地村民60户420人，其中脱贫（监测）户19户75人的安全出行问题，改善生产生活条件，促进农业产业发展。</t>
  </si>
  <si>
    <t>石迳村民委员会</t>
  </si>
  <si>
    <t>石迳村团卫、枫树岗小组灌溉水利设施建设项目</t>
  </si>
  <si>
    <t>团卫、枫树岗小组新建拦水陂1座，修复水渠长1000米、宽0.4米、高0.4米，重建水毁水渠长150米、宽0.5米、高0.5米。</t>
  </si>
  <si>
    <t>解决农户261户1058人，其中脱贫（监测）户44户139人313亩农田水利灌溉问题，改善生产条件，促进增产增收。</t>
  </si>
  <si>
    <t>石迳村枫树岗小组道路安全设施建设项目</t>
  </si>
  <si>
    <t>枫树岗小组安装道路安全护栏长150米、高1.2米，修复损毁入户路6户50米及道路边坡路基等。</t>
  </si>
  <si>
    <t>解决当地村民287户1287人，其中脱贫（监测）户6户13人的安全出行问题，改善生产生活条件。</t>
  </si>
  <si>
    <t>石迳村孙子坑、局步、虎坝龙小组产业路开通项目</t>
  </si>
  <si>
    <t>孙子坑、局步、虎坝龙小组开通产业素土路长3000米、宽3.5米。</t>
  </si>
  <si>
    <t>解决当地群众84户520人，其中脱贫（监测）户48户175人的安全出行问题，改善生产生活条件，减低运输成本，促进2200亩油茶产业发展。</t>
  </si>
  <si>
    <t>石门村莲塘石下、大岭背、黄泥塘小组农田水利灌溉建设项目</t>
  </si>
  <si>
    <t>石门村</t>
  </si>
  <si>
    <t>莲塘石下、大岭背、黄泥塘小组龙湾主灌渠清淤400方，新建水渠长460米、宽1米、高1米，片石挡墙80方等。</t>
  </si>
  <si>
    <t>解决脱贫（监测）户186户785人223亩农田水利灌溉问题，改善生产条件，促进增产增收。</t>
  </si>
  <si>
    <t>石门村民委员会</t>
  </si>
  <si>
    <t>石门村大岭背小组通组路建设项目</t>
  </si>
  <si>
    <t>大岭背小组新建通组路长400米、宽3.5米、厚0.18米。</t>
  </si>
  <si>
    <t>解决群众101户397人，其中脱贫（监测）户16户78人安全出行问题,改善生产生活条件。</t>
  </si>
  <si>
    <t>石门村大坪脑小组通组路建设项目</t>
  </si>
  <si>
    <t>大坪脑小组新建通组路长500米*宽3.5米、厚0.18米。</t>
  </si>
  <si>
    <t>解决群众107户446人，其中脱贫（监测）户21户94人安全出行问题，改善生产生活条件。</t>
  </si>
  <si>
    <t>石门村莲塘石下小组购置莲子加工设备及钢架大棚建设项目</t>
  </si>
  <si>
    <t>祠下岗新建钢架大棚面积300㎡，购置莲子剥皮机、抽莲心机、烘干机等设备各1套。</t>
  </si>
  <si>
    <t>吸纳10户33人脱贫户和监测对象务工，流转土地460亩，户均年增收3500元，壮大村集体经济，年增收20000元。</t>
  </si>
  <si>
    <t>石门村赣塘小组农田水利灌溉设施项目</t>
  </si>
  <si>
    <t>赣塘小组新建农田灌溉水渠长300米、宽0.8米、高0.8米。</t>
  </si>
  <si>
    <t>解决当地农户118户437人，其中脱贫（监测）户24户91人220亩农田水利灌溉问题，改善生产条件，促进增产增收。</t>
  </si>
  <si>
    <t>湾兴村桐子坪小组通组路建设项目</t>
  </si>
  <si>
    <t>湾兴村</t>
  </si>
  <si>
    <t>新建桐子坪至湾背通组路长1500米、宽4米、厚0.18米。</t>
  </si>
  <si>
    <t>解决群众100户427人，其中脱贫（监测）户24户85人的安全出行问题，改善生产生活条件。</t>
  </si>
  <si>
    <t>湾兴村民委员会</t>
  </si>
  <si>
    <t>西江村乌石背小组灌溉水渠及道路建设项目</t>
  </si>
  <si>
    <t>西江村</t>
  </si>
  <si>
    <t>乌石背小组修复灌溉水渠长100米、宽0.6米、高0.8米，新建排洪沟长100米、宽1米、高1.2m，排水沟长200米、涵管1.2米，路面硬化长300米、宽3米、厚0.18米。</t>
  </si>
  <si>
    <t>解决当地农户85户456人，其中脱贫（监测）户10户55人160亩农田水利灌溉和安全出行问题，改善生产生活条件，促进增产增收。</t>
  </si>
  <si>
    <t>西江村民委员会</t>
  </si>
  <si>
    <t>西江村下坝小组人居环境整治建设项目</t>
  </si>
  <si>
    <t>下坝小组地面硬化600平方米。</t>
  </si>
  <si>
    <t>解决脱贫（监测）户4户22人人居环境问题，改善基础设施和人居环境条件。</t>
  </si>
  <si>
    <t>西江村卜古坑小组充电桩项目</t>
  </si>
  <si>
    <t>卜古坑小组新建新能源汽车充电桩4个。</t>
  </si>
  <si>
    <t>完善农村公共服务配套设施建设，缓解西江村周边群众新能源汽车充电难问题，预计每年可增加村集体经济收入5万元左右，受益群众325户1788人，其中脱贫户16户84人，户均增收500元以上。</t>
  </si>
  <si>
    <t>西江村凹背小组农田水利设施建设项目</t>
  </si>
  <si>
    <t>凹背小组新建灌溉水渠长300m、宽0.4m、高0.4m，路面硬化长100m、宽3m、厚0.18m，片石塘坎长300m、高2m、宽1m，清淤200方等。</t>
  </si>
  <si>
    <t>解决当地农户48户216人，其中脱贫（监测）户11户58人120亩农田水利灌溉问题，改善生产条件，促进增产增收。</t>
  </si>
  <si>
    <t>西江村下街小组人居环境整治项目</t>
  </si>
  <si>
    <t>下街小组新建排水沟长200米、宽0.4米、高0.4米，600mm涵管长50米，路面硬化长230米、宽3.5米、厚0.18米，砖砌挡土墙长70米、宽0.8米、高1.5米，地面硬化500平米，土方回填400方等。</t>
  </si>
  <si>
    <t>解决脱贫（监测）户16户75人人居环境问题，改善基础设施和人居环境条件。</t>
  </si>
  <si>
    <t>西江村凹背小组人居环境整治建设项目</t>
  </si>
  <si>
    <t>凹背小组新建排水沟长80米、宽0.6米、高0.6米，排水沟长60米、宽0.4米、高0.4米，路面硬化长80米、宽3.5米、厚0.18米，地面硬化500平米，砖砌挡土墙长100米、宽0.8米、高1.5米。</t>
  </si>
  <si>
    <t>解决脱贫（监测）户8户34人，改善基础设施和人居环境条件。</t>
  </si>
  <si>
    <t>西江村大茶坑小组农田灌溉引水项目</t>
  </si>
  <si>
    <t>大茶坑小组铺设热熔管长700m*0.14m，购置高功率潜水泵1台。</t>
  </si>
  <si>
    <t>解决当地农户35户145人，其中脱贫（监测）户5户22人45亩农田水利灌溉问题，改善生产条件，促进增产增收。</t>
  </si>
  <si>
    <t>西江村竹山下小组灌溉水渠建设项目</t>
  </si>
  <si>
    <t>竹山下小组新建水渠长400m*宽0.3m*高0.4m，修复水渠长500m*宽0.6m*高0.7m。</t>
  </si>
  <si>
    <t>解决当地农户90户420人，其中脱贫（监测）户10户17人178亩农田水利灌溉问题，改善生产条件，促进增产增收。</t>
  </si>
  <si>
    <t>西坑村迳尾、井子下小组产业路修复项目</t>
  </si>
  <si>
    <t>西坑村</t>
  </si>
  <si>
    <t>修复迳尾、井子下小组产业路长960米、宽3.5米、厚0.18米。</t>
  </si>
  <si>
    <t>解决群众366户2060人，其中脱贫（监测）户94户423人安全出行问题，改善生产生活条件，促进农业产业发展。</t>
  </si>
  <si>
    <t>西坑村民委员会</t>
  </si>
  <si>
    <t>西坑村月形排、大田心小组水渠灌溉设施建设项目</t>
  </si>
  <si>
    <t>月形排、大田心小组新建灌溉水渠长1500米、宽0.4米、高0.4米。</t>
  </si>
  <si>
    <t>解决脱贫（监测）户41户126人49亩农田水利灌溉问题，改善生产条件，增产增收</t>
  </si>
  <si>
    <t>西坑村饭石光、大田心、归湖小组排污沟建设项目</t>
  </si>
  <si>
    <t>饭石光、大田心、归湖小组新建排污沟长300米、宽0.4米、高0.4米，切挖路面21米，安装直径0.4米涵管25米等。</t>
  </si>
  <si>
    <t>解决脱贫（监测）户43户132人人居环境问题，改善人居环境条件。</t>
  </si>
  <si>
    <t>西源村丰源小组通组道路硬化项目</t>
  </si>
  <si>
    <t>西源村</t>
  </si>
  <si>
    <t>丰源小组拆除破损路面1800平方米，硬化联丰面至丰源道路长500米、宽3.5米、厚0.18米。</t>
  </si>
  <si>
    <t>解决群众108户406人，其中脱贫（监测）户25户150人的安全出行问题，改善生产生活条件。</t>
  </si>
  <si>
    <t>西源村民委员会</t>
  </si>
  <si>
    <t>西源村大屋家小组水渠建设项目</t>
  </si>
  <si>
    <t>西源村大屋家小组</t>
  </si>
  <si>
    <t>大屋家小组新建水渠长1350米、宽0.4米、高0.4米。</t>
  </si>
  <si>
    <t>解决当地农户52户321人，其中脱贫（监测）户19户58人62亩农田水利灌溉问题，改善生产条件，促进增产增收。</t>
  </si>
  <si>
    <t>西源村大屋家小组民委员会</t>
  </si>
  <si>
    <t>对黄竹头下、狮脑坪小组通组路坑洼路面修复1060米，购买165个垃圾桶</t>
  </si>
  <si>
    <t>项目实施后，可有效解决脱贫（监测）户58户272人的生产安全出行问题,改善家庭生活条件，提升村容村貌。</t>
  </si>
  <si>
    <t>蔬菜大棚产业路拓宽</t>
  </si>
  <si>
    <t>对黄竹头下、狮脑坪、早子塘、石村小组蔬菜大棚基地产业路拓宽100米，迳口小组、八工段水沟硬化1050米等</t>
  </si>
  <si>
    <t>项目实施后，项目实施后，能有效解决脱贫人口52户262人160亩农田水利灌溉问题，改善生产条件，增产增收。</t>
  </si>
  <si>
    <t>蔬菜大棚基地打深水井</t>
  </si>
  <si>
    <t>打深水井3口</t>
  </si>
  <si>
    <t>项目实施后，能有效解决脱贫人口48户122人就业及粮食生产耕种问题，提高家庭年收入约1800元。</t>
  </si>
  <si>
    <t>石村小组至亚车坑小组通组路维修</t>
  </si>
  <si>
    <t>石村小组、亚车坑小组通组破损路面修复1026米</t>
  </si>
  <si>
    <t>项目实施后，可有效解决脱贫（监测）户20户145人的安全出行问题,保障群众生命财产安全，提升群众的获得感和幸福感。</t>
  </si>
  <si>
    <t>芒冬坑竹高坵山塘修复</t>
  </si>
  <si>
    <t>莲塘村</t>
  </si>
  <si>
    <t>芒冬坑小组.竹高坵山塘水渠 设建.山塘3亩切40米高1米宽80公分.保坎.水渠长400米，宽40公分.高40公分</t>
  </si>
  <si>
    <t>芒冬坑小组.竹高坵山塘水渠修复.解决脱贫20户109人，农户50户250人，45亩农田水利灌溉问题，改善生产条件，增产增收</t>
  </si>
  <si>
    <t>莲塘村民委员会</t>
  </si>
  <si>
    <t>水境山口水渠修复</t>
  </si>
  <si>
    <t>莲塘村水境山口水渠长600米.宽60公分.高60公分</t>
  </si>
  <si>
    <t>莲塘村水境山口水渠修复.解决脱贫35户75人，其他农户75户.375人145亩农田水利灌溉问题，改善生产条件，增产增收</t>
  </si>
  <si>
    <t>庙背中圳水渠新建水渠</t>
  </si>
  <si>
    <t>莲塘村庙背中圳水渠长1000米宽40公分高40公分</t>
  </si>
  <si>
    <t>莲塘村庙背中圳水渠新建农田水利：解决脱贫（监测）25户55人，45户225人60亩农田水利灌溉问题，改善生产条件</t>
  </si>
  <si>
    <t>狗井水渠水渠塌方修复</t>
  </si>
  <si>
    <t>莲塘村狗井水渠长160米宽1米高1.5米.河道塌方100米。</t>
  </si>
  <si>
    <t>莲塘村狗井水渠塌方农田水利修复：解决脱贫20户83人，农户50户260人50亩农田水利灌溉问题，改善生产条件，增产增收</t>
  </si>
  <si>
    <t>井下.松山岗，芒冬坑三个小组水渠盖板、水圳各20米、路面60米</t>
  </si>
  <si>
    <t>井下.松山岗，芒冬坑三个小组水渠盖板解决脱贫（监测）40户135人，120户650人安全出行,改善生产生活条件。</t>
  </si>
  <si>
    <t>山下扩机耕道砌保坎</t>
  </si>
  <si>
    <t>莲塘村山下扩机耕道长150米宽2米.切保坎长150米.宽1米.高1米</t>
  </si>
  <si>
    <t>解决脱贫（监测）户18户79人，农户30户160人45亩农田水利灌溉问题，改善生产条件</t>
  </si>
  <si>
    <t>永丰水陂水渠修复</t>
  </si>
  <si>
    <t>莲塘村永丰水陂1座修复</t>
  </si>
  <si>
    <t>莲塘村永丰水陂水渠修复农田水利：解决脱贫（监测）25户124人，69户375人100亩农田水利灌溉问题，改善生产条件</t>
  </si>
  <si>
    <t>西背水陂水渠修复</t>
  </si>
  <si>
    <t>莲塘村西背水陂1座修复</t>
  </si>
  <si>
    <t>莲塘村西背水陂水渠修复农田水利：解决脱贫（监测）15户69人，50户250人100亩农田水利灌溉问题，改善生产条件</t>
  </si>
  <si>
    <t>松山背山体倒塌砌保坎</t>
  </si>
  <si>
    <t>莲塘村松山背山体倒塌切保坎长30米宽1.2米高4.5米</t>
  </si>
  <si>
    <t>莲塘村松山背山体倒塌切保坎.解决脱贫（监测）30户132人，120户600人安全出行,改善生产生活</t>
  </si>
  <si>
    <t>烟草站新增电烤房</t>
  </si>
  <si>
    <t>莲塘村烟草站新增电烤房10座</t>
  </si>
  <si>
    <t>带动村民新增烟叶种植面积500亩，促进当地村集体经济发展，受益群众148户824人，其中脱贫户35户170人，年均户增收3000元以上。</t>
  </si>
  <si>
    <t>罗田小组牛场建设项目</t>
  </si>
  <si>
    <t>罗田村</t>
  </si>
  <si>
    <t>在罗田村新建一座600㎡肉牛养殖场</t>
  </si>
  <si>
    <t>项目完工后，每年为村集体增加收入1.8万元，增加就业岗位，带动肉牛养殖产业发展，受益脱贫户3户10人，年均增收3200元以上。</t>
  </si>
  <si>
    <t>罗田村民委员会</t>
  </si>
  <si>
    <t>罗田村罗田、蓝天面、新屋、中份、借斜、富竹岽、6个小组产业路建设</t>
  </si>
  <si>
    <t>修复破损路面1.2km，修建挡土墙60米。</t>
  </si>
  <si>
    <t>项目完工后，方便村民安全出行，保障村民生命财产安全，提升群众满意度、幸福感；受益259户1199人。</t>
  </si>
  <si>
    <t>罗田小组建设抽水泵站1座</t>
  </si>
  <si>
    <t>在罗田小组新建抽水泵站1座</t>
  </si>
  <si>
    <t>项目完工后，解决了该小组粮食生产的用水问题，提高了粮食产业的收益</t>
  </si>
  <si>
    <t>罗田村上坑小组建设抽水泵站1座</t>
  </si>
  <si>
    <t>上坑小组新建抽水泵站1座</t>
  </si>
  <si>
    <t>杉背村</t>
  </si>
  <si>
    <t>杉树排小组圩尾新建排污沟60cm*100cm*160m，路面修复560㎡，周边杂草清理1200㎡</t>
  </si>
  <si>
    <t>改善周边44户村民环境提升，改善7个小组村民出行难问题，人居环境整治：解决脱贫（监测）户8户49人人居环境问题，改善人居环境条件</t>
  </si>
  <si>
    <t>杉背村民委员会</t>
  </si>
  <si>
    <t>泵站一座，新建30cm*40cm*450m混凝土水沟</t>
  </si>
  <si>
    <t>解决村民15户68人20余亩亩农田水利灌溉问题，改善生产条件，增产增收；</t>
  </si>
  <si>
    <t>彬婆坑小组新建山塘一座</t>
  </si>
  <si>
    <t>彬婆坑硒产业基地：解决村民31户122人40亩农田水利灌溉问题，改善生产条件，增产增收；</t>
  </si>
  <si>
    <t>富硒水稻种植基地</t>
  </si>
  <si>
    <t>建设富硒水稻种植基地50亩，新建30*40水渠800米，水陂一座等。</t>
  </si>
  <si>
    <t>项目实施后，可亩产1000斤水稻，获益65户,292人。其中脱贫户7户36人。年均户增收500元左右。</t>
  </si>
  <si>
    <t>烤烟房空气能电烤房改造建设项目</t>
  </si>
  <si>
    <t>石背村</t>
  </si>
  <si>
    <t>6座烤烟房空气能电烤房改造</t>
  </si>
  <si>
    <r>
      <rPr>
        <sz val="14"/>
        <rFont val="宋体"/>
        <charset val="134"/>
      </rPr>
      <t>提升改造旧有烤烟房，增加村民收益。受益群众56户817人。</t>
    </r>
    <r>
      <rPr>
        <sz val="14"/>
        <color rgb="FFFF0000"/>
        <rFont val="宋体"/>
        <charset val="134"/>
      </rPr>
      <t>受益脱贫（监测)12户48人，年增收500元。</t>
    </r>
  </si>
  <si>
    <t>石背村民委员会</t>
  </si>
  <si>
    <t>新建水渠建设项目</t>
  </si>
  <si>
    <t>石背村回龙湾小组新建水渠0.4m*0.4m渠480米,石阔小组新建水渠0.4m*0.4m60米。</t>
  </si>
  <si>
    <t>农田水利：解决脱贫（监测）户10户56人46亩农田水利灌溉问题，改善生产条件，增产增收。</t>
  </si>
  <si>
    <t>村道维修建设项目</t>
  </si>
  <si>
    <t>石背村破损村道维修1200米。</t>
  </si>
  <si>
    <t>有效提升石背村道路交通状况，改善村民出行安全。受益群众356户1817人。</t>
  </si>
  <si>
    <t>若山山塘维修</t>
  </si>
  <si>
    <t>小密村</t>
  </si>
  <si>
    <t>修复拦水坝一座，修建水渠200米。</t>
  </si>
  <si>
    <t>小密村瓦子坪、大马肚、枫树排、新屋家、金古塘等小组600余亩耕地获得灌溉水源，受益群众205户820人。</t>
  </si>
  <si>
    <t>小密村民委员会</t>
  </si>
  <si>
    <t>生姜种植</t>
  </si>
  <si>
    <t>在小密村建设40亩生姜种植基地。</t>
  </si>
  <si>
    <t>项目实施后，有利于在小密村推广生姜的先进生产技术，带动当地群众种植生姜。受益脱贫户10户45人年增收5000元以上。</t>
  </si>
  <si>
    <t>石断小组通组路</t>
  </si>
  <si>
    <t>小密村石断小组新建道路长200米，20公分、3.5米宽</t>
  </si>
  <si>
    <t>方便群众出行，提升群众的获得感和幸福感。受益群众60户860人。</t>
  </si>
  <si>
    <t>坑尾片区道路路面破损修复项目</t>
  </si>
  <si>
    <t>小密村坑尾片区道路改建长2000米，20公分、3.5米宽</t>
  </si>
  <si>
    <t>方便群众出行，提升群众的获得感和幸福感。受益群众360户1350人。</t>
  </si>
  <si>
    <t>六工排小组至大马肚小组道路路面破损修复项目</t>
  </si>
  <si>
    <t>小密村六工排小组至大马肚小组改建长1000米，20公分、3.5米宽</t>
  </si>
  <si>
    <t>方便群众出行，提升群众的获得感和幸福感。受益群众156户680人。</t>
  </si>
  <si>
    <t>新建产业基地盖板桥</t>
  </si>
  <si>
    <t>孕龙村</t>
  </si>
  <si>
    <t>竹丝面小组新建6.5m*6m盖板桥一座,言坑小组新建6.2m*6m盖板桥一座.</t>
  </si>
  <si>
    <t>项目实施后，吸纳53脱贫户监测对象务工，流转土地367亩，年增收13000元，壮大村集体经济，年增收40000元；</t>
  </si>
  <si>
    <t>孕龙村民委员会</t>
  </si>
  <si>
    <t>产业道路建设</t>
  </si>
  <si>
    <t>竹丝面、言坑、老屋、上屋、下屋5个粮食主产区道路修复。长1.7公理</t>
  </si>
  <si>
    <t>项目实施后，能有效解决153户855人就业及粮食生产耕种问题，提高家庭月收入约1600元。</t>
  </si>
  <si>
    <t>山嵣维修</t>
  </si>
  <si>
    <t>井头、马栏、桥头、河背、巷背等小组农业灌溉山嵣清淤2000立方米、修复拦水坝4座。</t>
  </si>
  <si>
    <t>项目实施后，井头、马栏、桥头、河背、巷背等小组400余亩耕地获得灌溉水源，受益群众193户，1026人。</t>
  </si>
  <si>
    <t>竹丝面、八工段、长坑屋进行河道清理4.5公里。</t>
  </si>
  <si>
    <t>项目实施后，能有效解决竹丝面、老屋、言坑、八工段、长坑屋、桥头、河背等小组800余亩耕地被淹问题，受益群众253户，1130人。</t>
  </si>
  <si>
    <t>硬化500㎡，购买100个垃圾桶。</t>
  </si>
  <si>
    <t>项目实施后，能有效解决565户2703人安全出行问题，改善家庭生活条件，提升村容村貌。</t>
  </si>
  <si>
    <t>高兰村公路护坡项目</t>
  </si>
  <si>
    <t>高兰村</t>
  </si>
  <si>
    <t>新建村内公路护坡2处30米</t>
  </si>
  <si>
    <t>解决脱贫（监测）户48户228人安全出行,改善生产生活条件</t>
  </si>
  <si>
    <t>高兰村民委员会</t>
  </si>
  <si>
    <t>桂林村肉牛养殖场</t>
  </si>
  <si>
    <t>桂林村</t>
  </si>
  <si>
    <t>新建桂林村肉牛养殖场5000平方米，配水池一座，铺设输配水管600米，养殖规模800头。</t>
  </si>
  <si>
    <t>壮大村集体经济，年增收18万元，带动35户受益脱贫户和三类人群年增收5000元</t>
  </si>
  <si>
    <t>桂林村民委员会</t>
  </si>
  <si>
    <t>桂林村红薯庭院经济发展</t>
  </si>
  <si>
    <t>道路修复600平方米，水沟500米，红薯种植土地平整3200平方米等</t>
  </si>
  <si>
    <t>发展庭院经济，改善村庄环境，带动18户受益脱贫户和三类人群年增收2000元</t>
  </si>
  <si>
    <t>老屋下村生物燃料厂建设项目</t>
  </si>
  <si>
    <t>老屋下村</t>
  </si>
  <si>
    <t>老屋下村建设生物燃料厂500平方米。</t>
  </si>
  <si>
    <t>壮大集体经济，年增收6万元左右，带动47户受益脱贫户和三类人群年增收3000元</t>
  </si>
  <si>
    <t>老屋下村民委员会</t>
  </si>
  <si>
    <t>老屋下村石蛙养殖场</t>
  </si>
  <si>
    <t>土地平整3000平米、引水管道4300平方米，蛙池硬化3000平方2公分厚度、建设生产用房120平米、蛙池盖栅2500平米，防晒网3000平米、蛙池泡膜盖板3000平米蛙池排水渠1000米，配套供电设施。</t>
  </si>
  <si>
    <t>壮大村集体经济，年增收6万元，带动31户受益脱贫户和三类人群年增收3000元</t>
  </si>
  <si>
    <t>上保水毁公路修复</t>
  </si>
  <si>
    <t>上保村</t>
  </si>
  <si>
    <t>1、修复路面45米，工程内容含破碎，路基平整压实，浇路面；2，修复水毁下边坡590平方，工程内容填土，斜坡0.4米厚片石挡墙，</t>
  </si>
  <si>
    <t>解决脱贫（监测）户21户103人安全出行,改善生产生活条件</t>
  </si>
  <si>
    <t>上保村民委员会</t>
  </si>
  <si>
    <t>烤房燃料机采购</t>
  </si>
  <si>
    <t>采购燃料机30台</t>
  </si>
  <si>
    <t>解决脱贫户和一般户共58户256人烟叶生产条件，带动村民增收</t>
  </si>
  <si>
    <t>上保村蔬菜仓储冷藏项目</t>
  </si>
  <si>
    <t>新建200平方米冷藏车间</t>
  </si>
  <si>
    <t>壮大村集体经济，每年可增加村集体收入4万元，带动18户受益脱贫户和三类人群年增收2000元</t>
  </si>
  <si>
    <t>酸枣糕生产设备采购</t>
  </si>
  <si>
    <t>塘头下村</t>
  </si>
  <si>
    <t>购买酸枣生产机械设备包装机1台、去核机1台、搅拌机1台、切条机1台</t>
  </si>
  <si>
    <t>壮大村集体解决，增加村集体收入3万元，带动35户受益脱贫户和三类人群年增收2000元</t>
  </si>
  <si>
    <t>塘头下村民委员会</t>
  </si>
  <si>
    <t>田尾村河道整治项目</t>
  </si>
  <si>
    <t>田尾村</t>
  </si>
  <si>
    <t>新建浆砌石挡墙河堤303米，清理河道1.5公里</t>
  </si>
  <si>
    <t>解决68户295人河水对河岸侵蚀问题，保护河岸居民住宅安全</t>
  </si>
  <si>
    <t>田尾村民委员会</t>
  </si>
  <si>
    <t>中草药种植基地</t>
  </si>
  <si>
    <t>新建佛手种植基地200亩</t>
  </si>
  <si>
    <t>壮大村集体经济，每年增加村集体收入3万元，带动12户受益脱贫户和三类人群年增收2000元</t>
  </si>
  <si>
    <t>晓村村基础设施改善</t>
  </si>
  <si>
    <t>晓村村</t>
  </si>
  <si>
    <t>道路硬化900米，宽1.5米；浆砌挡墙200米；余坪硬化400平方米；排水沟300米</t>
  </si>
  <si>
    <t>解决脱贫（监测）户和一般户98人401人居环境问题，改善人居环境条件</t>
  </si>
  <si>
    <t>晓村村民委员会</t>
  </si>
  <si>
    <t>晓龙乡圩镇充电桩</t>
  </si>
  <si>
    <t>晓龙村</t>
  </si>
  <si>
    <t>新建新能源充电桩12座（含基础施工、设备安装等附属设施）</t>
  </si>
  <si>
    <t>解决398户1345人新能源汽车充电问题，增加安置点经济收入，用于安置点日常管护经费</t>
  </si>
  <si>
    <t>晓龙村民委员会</t>
  </si>
  <si>
    <t>晓龙乡垃圾收集亭</t>
  </si>
  <si>
    <t>新建垃圾收集亭33个</t>
  </si>
  <si>
    <t>解决脱贫（监测）户和一般户684户3264人农村垃圾收集处理问题，改善人居环境。</t>
  </si>
  <si>
    <t>案背村坝塘背小组公路硬化建设项目</t>
  </si>
  <si>
    <t>案背村</t>
  </si>
  <si>
    <t>坝塘背小组通往新屋路段土地硬化，总长850米，宽3.5米。完善配套基础设施等；</t>
  </si>
  <si>
    <t>完善村基础设施建设，改善群众生产出行，交通运输条件，提高生产效率，可使37户136人（其中脱贫（监测）户8户35人）受益。增加人均收入200元.</t>
  </si>
  <si>
    <t>案背村民委员会</t>
  </si>
  <si>
    <t>产业路开挖</t>
  </si>
  <si>
    <t>在洋下渊、陈丰坝、上坑、下坝、余屋寨、坝塘背、竹山下、上排子小组新建简易产业路，总长8km，宽3.5米。完善配套产业路基础设施等；</t>
  </si>
  <si>
    <t>完善村基础设施建设，方便群众生活生产出行，提高群众生活满意度，可使325户1422人收益，其中脱贫户77户366人，实现户均收入增加1000元。</t>
  </si>
  <si>
    <t>牛场配套设施、污染设施、燃料机</t>
  </si>
  <si>
    <t>建设沼气膜、铲粪车、燃料机等；</t>
  </si>
  <si>
    <t>项目建成后，带动全村肉牛产业发展，提升产业产值，可使全村106户406人（其中脱贫监测户15户62人）实现产业发展增收，预计可为农户提高收入1000元/年，每年可为村集体带来收益约2万元。</t>
  </si>
  <si>
    <t>产业路桥梁</t>
  </si>
  <si>
    <t>下坝小组建设产业路漫水桥梁总长度40米，宽1.5米，完善产业项目基础设施；</t>
  </si>
  <si>
    <t>完善产业路桥梁设施建设，改善群众生产出行，交通运输条件，提高生产效率，可使50户212人（其中脱贫监测户12户36人）受益。</t>
  </si>
  <si>
    <t>安装路灯65盏</t>
  </si>
  <si>
    <t>在洋下渊、陈丰坝、上坑、下坝、余屋寨、坝塘背、竹山下、上排子、岽下公路上安装路灯50盏；</t>
  </si>
  <si>
    <t>完善村基础设施建设，方便群众生活出行，提高群众生活满意度，可使325户1422人（其中脱贫（监测）户50户208人）受益；</t>
  </si>
  <si>
    <t>上排子通组路修复</t>
  </si>
  <si>
    <t>上排子小组通组路段总长1500米，宽3.5米。完善通组路修复；</t>
  </si>
  <si>
    <t>完善村基础设施建设，方便群众生活出行，提高群众生活满意度，可使62户252人（其中脱贫、监测户16户72人）受益；</t>
  </si>
  <si>
    <t>井头村光伏电站建设项目</t>
  </si>
  <si>
    <t>井头村</t>
  </si>
  <si>
    <t>新建光伏发电站130KW。</t>
  </si>
  <si>
    <t>建成后资产归属村集体，预计收益每年5万元，收益60%用于产业持续发展所需和村内公益事业运行维护，40%用于脱贫户帮扶等。可使35户175人实现户均增收500元以上。其中脱贫户20户86人。</t>
  </si>
  <si>
    <t>井头村民委员会</t>
  </si>
  <si>
    <t>井头村产业路修复项目</t>
  </si>
  <si>
    <t>1.修复井头村石塘背组至枫树头下产业路，长2公里；
2.修复井头村高陂组至竹园下产业路，长2公里，砂石垫层，疏通排水沟，增加涵管等。</t>
  </si>
  <si>
    <t>建成后改善群众出行，促进农副产品生产流通，增加人均收入500元，受益人口211户974人。其中其中脱贫户50户246人。</t>
  </si>
  <si>
    <t>井头村乡村建设项目</t>
  </si>
  <si>
    <t>1.扩建井头村石塘背组桥梁，长15米，宽4.5米；
2.村内通组公路安全防护长200米。</t>
  </si>
  <si>
    <t>建成后改善群众出行，受益人口211户974人。其中其中脱贫户50户246人。</t>
  </si>
  <si>
    <t>井头村农机购置项目</t>
  </si>
  <si>
    <t>购买1台久富2ZS-6(F6)六行手扶式插秧机；购买一台中型翻耕机；购买1台规格型号为4LZ-7B的收割机。</t>
  </si>
  <si>
    <t>发展壮大村集体经济，提高农户种植积极性，发展壮大种植规模，可为全乡提供农机服务，受益人口1200户4500人。其中脱贫户150户620人，预计可实现村集体每年增收2万元，每年户均增收800元以上。</t>
  </si>
  <si>
    <t>永隆乡农机设备购置项目</t>
  </si>
  <si>
    <t>水洲村</t>
  </si>
  <si>
    <t>购买手扶插秧机、收割机、履带旋耕机、起垄机、育秧盘各1台</t>
  </si>
  <si>
    <t>有效改善当地农业产业发展条件，提高生产效率，节约生产成本，带动当地群众发展壮大农业产业规模，可使358户1646人实现户均增收500元以上。其中脱贫户50户225人，每年可为村集体带来收益3万元。</t>
  </si>
  <si>
    <t>水洲村民委员会</t>
  </si>
  <si>
    <t>新建光伏发电站</t>
  </si>
  <si>
    <t>新建光伏发电站200kw；</t>
  </si>
  <si>
    <t>资产归属村集体，预计收益每年5万元，收益60%用于产业持续发展，所需和村内公益事业运行维护，40%用于脱贫户帮扶等。可使35户175人实现户均增收500元以上。其中脱贫户20户86人</t>
  </si>
  <si>
    <t>古坡寨至龙塘油茶产业路硬化</t>
  </si>
  <si>
    <t>道路硬化1800米，宽3.5米，厚0.18米，完善基础配套设施，</t>
  </si>
  <si>
    <t>项目实施后可带动当地群众发展油茶，脐橙、茶叶等，拓宽当地村民产业发展渠道，实现产业和务工增收每年每户增收1200元。收益人口220户848人，其中脱贫户32户96人；</t>
  </si>
  <si>
    <t>住房修缮2000平方，排水排污水沟3500米。</t>
  </si>
  <si>
    <t>项目实施后，完善村基础设施建设，改善各小组人居环境提升全村整体村容村貌，提高村民幸福指数。受益群众358户1646人（其中脱贫（监测）户60户315人）</t>
  </si>
  <si>
    <t>石头坵新屋巷小组房屋建设点基础设施建设</t>
  </si>
  <si>
    <t>新建排水排污沟2000米，路面硬化1000米，宽3米，厚0.18米，砌档土墙300米，预埋ppc63给水管250米等。</t>
  </si>
  <si>
    <t>项目实施后村容村貌及基础设施得到有效改善，受益群众55户480人，其中脱贫户13户，65人。</t>
  </si>
  <si>
    <t>小寨村光伏电站项目</t>
  </si>
  <si>
    <t>小寨村</t>
  </si>
  <si>
    <t>新建光伏电站200kw</t>
  </si>
  <si>
    <t>项目实施后，预计每年可增收村集体经济8万元，用于持续改善人居环境、完善村基础设施建设、增设公益性岗位等公益事业，可提供务工就业和带动当地群众发展光伏产业，受益群众80户396人，其中脱贫户40户167人，每年户均增收900元以上。</t>
  </si>
  <si>
    <t>小寨村民委员会</t>
  </si>
  <si>
    <t>小寨村竹笋加工厂</t>
  </si>
  <si>
    <r>
      <rPr>
        <sz val="14"/>
        <rFont val="宋体"/>
        <charset val="134"/>
      </rPr>
      <t>新建300㎡</t>
    </r>
    <r>
      <rPr>
        <sz val="14"/>
        <rFont val="仿宋_GB2312"/>
        <charset val="134"/>
      </rPr>
      <t>竹笋加工厂房，购买笋干加工设备一套</t>
    </r>
  </si>
  <si>
    <t>发展壮大村集体产业，整合农户传统优势产业，提高笋干生产效率，节约加工成本，提高经济效益，带动群众增收致富。受益人口150户610人，其中脱贫户12户31人；每年户均增收700元以上。</t>
  </si>
  <si>
    <t>小寨村蟠桃园配套设施项目</t>
  </si>
  <si>
    <t>产业隔离条，高1.5米，长3000米，钢管桩直经0.3米，高2米，750根，全天候监测设备10对，产业便道1200米等</t>
  </si>
  <si>
    <t>壮大村集体经济，每年可增加村集体收入约5万元，可使232户862人受益，其中脱贫户13户33人。实现户平均增收600元以上。每年可为村集体带来收益3万元。</t>
  </si>
  <si>
    <t>乡村旅游配套设施建设项目</t>
  </si>
  <si>
    <r>
      <rPr>
        <sz val="14"/>
        <rFont val="宋体"/>
        <charset val="134"/>
      </rPr>
      <t>改建农家乐620㎡</t>
    </r>
    <r>
      <rPr>
        <sz val="14"/>
        <rFont val="仿宋_GB2312"/>
        <charset val="134"/>
      </rPr>
      <t>，及周边排水排污沟420米。</t>
    </r>
  </si>
  <si>
    <t>完善产业基地设施建设，带动乡村旅游，促进农特产品销售，发展壮大村集体经济，每年可为村集体带来收益1.2万元。增加农户收益。可使80户310人受益，其中脱贫户25户96人；实现户平均增收600元以上。</t>
  </si>
  <si>
    <t>农产品冷链仓储设施建设</t>
  </si>
  <si>
    <t>建设香菇等菌类蔬果冷链仓库300立方</t>
  </si>
  <si>
    <t>项目实施后，每年可为村集体增加1万元收入，可以解决农产品冷藏问题，增加农产品附加值，促进当地农业产业发展。可使60户298人受益，其中脱贫户12户53人，可实现户均增收300元以上；</t>
  </si>
  <si>
    <t>晓族村西溪小组通组公路建设项目</t>
  </si>
  <si>
    <t>晓族村</t>
  </si>
  <si>
    <t>硬化道路长1.8公里、宽3.5米、厚0.18米，</t>
  </si>
  <si>
    <t>改善群众出行，促进农副产品生产流通，增加人均收入300元，解决村内37户167人，脱贫（监测）户5户27人安全出行。</t>
  </si>
  <si>
    <t>晓族村民委员会</t>
  </si>
  <si>
    <t>晓族村竹子坝小组通组公路建设项目</t>
  </si>
  <si>
    <t>硬化道路长2.5公里、宽3.5米、厚0.18米</t>
  </si>
  <si>
    <t>贯通村内与竹子坝小组，改善群众出行，促进农副产品生产流通，增加人均收入500元，受益人口168户672人。其中其中脱贫户39户187人</t>
  </si>
  <si>
    <t>晓族村竹子坝小组路灯建设项目</t>
  </si>
  <si>
    <t>新增路灯20盏</t>
  </si>
  <si>
    <t>解决农户62户265人，脱贫（监测）户8户43人安全出行,改善生产生活条件</t>
  </si>
  <si>
    <t>晓族村竹子坝小组牛场改建项目</t>
  </si>
  <si>
    <r>
      <rPr>
        <sz val="14"/>
        <rFont val="宋体"/>
        <charset val="134"/>
      </rPr>
      <t>维修顶棚、墙体，框架等300㎡</t>
    </r>
    <r>
      <rPr>
        <sz val="14"/>
        <rFont val="仿宋_GB2312"/>
        <charset val="134"/>
      </rPr>
      <t>，</t>
    </r>
  </si>
  <si>
    <t>项目建设完成后可增加村集体收入8000元，带动本村脱贫人口就业务工增收，解决脱贫（监测）户40户185人,改善生产生活条件。</t>
  </si>
  <si>
    <t>晓族村农田水利设施</t>
  </si>
  <si>
    <t>新建30㎝*30㎝水渠长500米，水陂2座</t>
  </si>
  <si>
    <t>解决脱贫（监测）户13户70人50亩农田水利灌溉问题，改善生产条件，增产增收</t>
  </si>
  <si>
    <t>晓族村光伏电站建设项目</t>
  </si>
  <si>
    <t>牛场屋顶新建光伏200千瓦</t>
  </si>
  <si>
    <t>项目实施后，预计每年可增收村集体经济8万元，用于持续改善人居环境、完善村基础设施建设、增设公益性岗位等公益事业，可提供务工就业和带动当地群众发展产业，受益群众56户225人，其中脱贫户20户92人，每年户均增收800元以上。</t>
  </si>
  <si>
    <t>益寮村</t>
  </si>
  <si>
    <t>1、购买1台规格型号为4LZ-7B的收割机，
2、农用机械运输车（拖车）1辆。</t>
  </si>
  <si>
    <t>发展壮大村集体经济，提高农户种植积极性，发展壮大种植规模，可为全乡提供农机服务，受人口1200户4500人。其中脱贫户120户480人，可实现户均增收1000元以上。预计可实现村集体每年增收10万元，</t>
  </si>
  <si>
    <t>益寮村民委员会</t>
  </si>
  <si>
    <t>林下经济产业基地</t>
  </si>
  <si>
    <t>种植灵芝约102亩，及其配套设施建设</t>
  </si>
  <si>
    <t>项目实施后可增加村集体经济收入，每年约3万元，用于持续改善人居环境、完善村基础设施建设、增设公益性岗位等公益事业，受益农户245户1168人。</t>
  </si>
  <si>
    <t>产业路建设</t>
  </si>
  <si>
    <t>1.新建珠村小组至官坑产业路长2000米、宽5米、涵管7处，漫水涵2处，每处长8米，宽5米。
2.其他小组产业路1200米。</t>
  </si>
  <si>
    <t>改善产业路基础设施建设，改善出行条件，节约运输成本，促进当地毛竹产业发展，预计可增加农户年收入3000元，受益群众27户219人。</t>
  </si>
  <si>
    <t>1.李屋小组下屋桥头地面硬化600平米，毛石浆砌挡土墙长50米*高4米，挖机开沟、平整，填土等。
2.河背庄屋坝毛石浆砌挡水墙80米、高2米、宽0.8米，挖机开沟、填土等。</t>
  </si>
  <si>
    <t>项目实施后，完善村基础设施建设，改善村民居住环境，提升全村整体村容村貌，提高村民幸福指数；受益农户115户485人，其中（脱贫（监测）户15户62人）。</t>
  </si>
  <si>
    <t>农业农事收储仓库</t>
  </si>
  <si>
    <t>土地流转600平方，搭建高5.5钢架结构仓库500平方，地面硬化600平方，四周排水沟120米，分隔建设稻谷储藏库300立方，修机车间30平方，农资存放室25平方。</t>
  </si>
  <si>
    <t>项目实施后，方便农机存放，延长农机寿命，存放集采农资降低农业生产成本，存放农副产品，提高效益。受益农户245户1168人。</t>
  </si>
  <si>
    <t>蓝屋少数民族小组基础设施提升完善</t>
  </si>
  <si>
    <t>挖机平整蓝屋祠堂周边环境，地面硬化600平方，安装太阳能路灯20盏，建设排水沟180米，路面维修等。</t>
  </si>
  <si>
    <t>项目实施后，有效改善村容村貌，维护村庄整洁和基础设施，提升群众生活满意度，受益群众44户207人，其中脱贫（监测）户11户32人.</t>
  </si>
  <si>
    <t>永联村片丘背小组水渠修复建设项目</t>
  </si>
  <si>
    <t>永联村</t>
  </si>
  <si>
    <t>片丘小组水渠修复长1米，宽 0.35米，高0.35米，厚度0.1米，堡坎高2.5米，长10米，宽0.6米</t>
  </si>
  <si>
    <t>农田水利：解决农户20户62人，其中脱贫（监测）户3户13人20亩农田水利灌溉问题，改善生产条件，增产增收；</t>
  </si>
  <si>
    <t>永联村民委员会</t>
  </si>
  <si>
    <t>永隆乡烤烟房维修项目</t>
  </si>
  <si>
    <t>对益寮、水洲、永联、案背等村23座烤房裙、屋顶、门窗火道进行维修及新购燃料机5台等设备</t>
  </si>
  <si>
    <t>完善当地烟叶加工条件建设，提高生产效率，节约加工成本，发展壮大当地烟叶种植面积340亩，带动当地群众产业、务工增收，受益群众30户125人；（其中脱贫户12户36人），户均增收3000元以上。</t>
  </si>
  <si>
    <t>产业发展平板桥项目</t>
  </si>
  <si>
    <t>蛇岭背组对面坝，漫水桥一座，长8米，宽3.5米高一米1米，涵管16米。</t>
  </si>
  <si>
    <t xml:space="preserve">产业路项目：  解决农户32户128人，脱贫（监测）户12户48人粮食产业发展 ,改善生产生活条件； </t>
  </si>
  <si>
    <t>右水鹅颈湾至大华通组道路硬化项目</t>
  </si>
  <si>
    <t>大华村</t>
  </si>
  <si>
    <t>路线全长1.7公里，路面宽度为3.5-4.5m不等及配套基础设施建设</t>
  </si>
  <si>
    <t>项目实施后可解决340户1200人安全出行,改善生产生活条件；</t>
  </si>
  <si>
    <t>大华村民委员会</t>
  </si>
  <si>
    <t>长排水陂及坪地石小组水渠建设项目</t>
  </si>
  <si>
    <t>大庆村</t>
  </si>
  <si>
    <r>
      <rPr>
        <sz val="14"/>
        <rFont val="宋体"/>
        <charset val="134"/>
      </rPr>
      <t>长排水陂：长15米*宽2米*高3.5米 ，坪地石水渠：0.5米*0.6米*20米水渠20米，水渠砌墙长20米*宽1.5米*高</t>
    </r>
    <r>
      <rPr>
        <sz val="14"/>
        <color rgb="FFFF0000"/>
        <rFont val="宋体"/>
        <charset val="134"/>
      </rPr>
      <t>3</t>
    </r>
    <r>
      <rPr>
        <sz val="14"/>
        <rFont val="宋体"/>
        <charset val="134"/>
      </rPr>
      <t>米</t>
    </r>
  </si>
  <si>
    <t>项目实施后可解决36户135人，130亩农田水利灌溉问题，改善生产条件，户均增收200元以上。</t>
  </si>
  <si>
    <t>大庆村民委员会</t>
  </si>
  <si>
    <t>竹坑至马安小组塌方修复项目</t>
  </si>
  <si>
    <t>道路塌方修复竹坑长8米*宽4米*高2米；长19米*宽3米*高1.5米；长28米*宽2.5米*高1.2米；马安：长10米*宽7米*高3米；硬化200平方米厚0.18</t>
  </si>
  <si>
    <t>项目实施后可解决13户45人生产出行问题，改善群众生产生活条件。</t>
  </si>
  <si>
    <t>右水乡烤烟房修缮项目</t>
  </si>
  <si>
    <t>对各村烤房修缮，更换冷风门44扇，挂烟梁更换45处及配套基础设施建设</t>
  </si>
  <si>
    <t>项目实施后，完善烟叶加工设施，促进烟叶产业发展，降低生产成本，增加种植户收入，受益脱贫户25户120人，户均年增收5000以上。</t>
  </si>
  <si>
    <t>上下屋小组毛竹产业道路硬化项目</t>
  </si>
  <si>
    <t>梅丰村</t>
  </si>
  <si>
    <t>上下屋小组毛竹林产业基地道路硬化1.3公里，宽3.5米</t>
  </si>
  <si>
    <t>项目实施后可解决生产出行问题，改善生产条件，为产业增产增收，提升产业产值，带动受益群众125户，户均增收200元以上。</t>
  </si>
  <si>
    <t>梅丰村民委员会</t>
  </si>
  <si>
    <t>新老屋至上下屋小组生产路灌溉项目</t>
  </si>
  <si>
    <t>新老屋小组大面坑中药种植生产路铺设砂石2.5公里，上下屋小组修建40x40x40水渠300米，搭建20水管20米，新老屋小组种寮修建生产路3公里</t>
  </si>
  <si>
    <t>牛场配套设备采购项目</t>
  </si>
  <si>
    <t>梅寨村</t>
  </si>
  <si>
    <t>配套饲料拌料机1套，投喂机1台，304不锈钢水箱一台体积10m3，抽水机一台</t>
  </si>
  <si>
    <t>项目实施后可吸纳5户16人脱贫户监测对象务工，壮大村集体经济，年增收0.9万元。</t>
  </si>
  <si>
    <t>梅寨村民委员会</t>
  </si>
  <si>
    <t>牛场基础设施配套项目</t>
  </si>
  <si>
    <t>牛舍室外盖板水沟（300*300）长150米、钢护栏300米、铸铁饮水碗60套、PVC涂塑布770m2、室内配套电气；管理房配套电气；浆砌石挡土墙48m，架设1kV 三厢四线电力线路 820米 、电杆3根及其配件等</t>
  </si>
  <si>
    <t>项目实施后可吸纳5户脱贫户监测对象务工，壮大村集体经济，年增收0.3万元。</t>
  </si>
  <si>
    <t>老文屋小组蔬菜大棚水利灌溉建设项目</t>
  </si>
  <si>
    <t>老文屋小组蔬菜大棚基地水利灌溉建设，新建蓄水池1座（长2.5米、宽2.5米、高2.5米）、90PC管100米及配件，63PC管230米及配件。</t>
  </si>
  <si>
    <t>新屋小组、中间屋农田水利建设项目</t>
  </si>
  <si>
    <t>松林村</t>
  </si>
  <si>
    <t>村水口山至庙背塅灌溉水利pe管200mm*11000米；</t>
  </si>
  <si>
    <t>项目实施后将有效地解决坳背、新屋、田寮下、荞地下、庙背塅等共计220亩农田的灌溉条件，提高农作物新增产量10.5吨，其中受益脱贫户监测户28户115人，提高农户经济收入5.5万元。</t>
  </si>
  <si>
    <t>松林村民委员会</t>
  </si>
  <si>
    <t>水口至塘头桥河堤升级改造项目</t>
  </si>
  <si>
    <t>村水口至塘头桥河堤加固维护建设(石砌挡墙高3米*宽1.5米*450米（河道两侧）。</t>
  </si>
  <si>
    <t>项目实施后，提高河道的排水能力，减少洪灾的发生和损失，恢复和改善河道的生态系统，促进生态平衡，同时美化人居环境，提升村容村貌，可极大地改善居民的生活环境。</t>
  </si>
  <si>
    <t>烤烟房修缮项目</t>
  </si>
  <si>
    <t>田丰村</t>
  </si>
  <si>
    <t>更换棚顶1000平方米及配套基础设施建设</t>
  </si>
  <si>
    <t>项目实施后可吸纳50户120人脱贫户监测对象务工，户均年增收5000元，壮大村集体经济，年增收10000元</t>
  </si>
  <si>
    <t>田丰村民委员会</t>
  </si>
  <si>
    <t>产业园生态颗粒厂改造项目</t>
  </si>
  <si>
    <t>更换彩钢瓦屋面3500平方米，更换彩钢瓦墙面并加固钢墙架1500平方米，砖混附属房240平方米，钢结构储存车间260平方米，硬化800平方米厚0.18等</t>
  </si>
  <si>
    <t>项目实施后可吸纳10户45人脱贫户监测对象务工，每年增加村集体经济收入5万元。</t>
  </si>
  <si>
    <t>农机购置项目</t>
  </si>
  <si>
    <t>田高村</t>
  </si>
  <si>
    <t>购买沃得收割机4LZ-6.0MEQ1台</t>
  </si>
  <si>
    <t>项目实施后，有效提供当地农业产业机械化水平，降低人力成本，解决村农业生产劳动力不足问题，每年增加村集体经济收入0.9万元，受益群众537户2662人，其中脱贫户25户120人，户均年增收500元以上。</t>
  </si>
  <si>
    <t>田高村民委员会</t>
  </si>
  <si>
    <t>清明狮河堤升级改造项目</t>
  </si>
  <si>
    <t>清明狮河堤加固：浆砌片石挡墙，长120米，宽1.5-2米，高1.2-1.8米，砖砌台阶，长9米，宽1米，高0.4米，河清淤3000平方米，平均深度约0.6米等</t>
  </si>
  <si>
    <t>项目实施后可解决25户126人56亩农田淹没问题，提高河道的排水能力，减少洪灾的发生和损失，恢复和改善河道的生态系统。</t>
  </si>
  <si>
    <t>田塅小组蔬菜大棚基地提升建设项目</t>
  </si>
  <si>
    <t>田高村田塅小组蔬菜大棚基地提升项目；防草布4400平方米，加工储存仓库630平方米，河道清理1000米</t>
  </si>
  <si>
    <t>项目实施后可吸纳26户116人脱贫户监测对象务工，流转土地169亩，户均年增收1.2万元，壮大村集体经济，年增收1.2万元。</t>
  </si>
  <si>
    <t>新屋小组水渠建设项目</t>
  </si>
  <si>
    <t>田高村新屋小组水渠建设项目；规格30*30长800米</t>
  </si>
  <si>
    <t>项目实施后可解决56户216人，94亩农田水利灌溉问题，改善生产条件，户均增收200元以上。</t>
  </si>
  <si>
    <t>黄坑小组至田高井下小组通组路项目</t>
  </si>
  <si>
    <t>田高村、梅寨村</t>
  </si>
  <si>
    <t>破除老旧破损路面13000平方米；改建通村公路4.2公里，宽4.5米及配套基础设施建设</t>
  </si>
  <si>
    <t>田高村、梅寨村民委员会</t>
  </si>
  <si>
    <t>电烤房建设项目</t>
  </si>
  <si>
    <t>田升村</t>
  </si>
  <si>
    <t>建造8座板房电烤房（板房），地面硬化400平方米，生物燃料机8套等</t>
  </si>
  <si>
    <t>田升村民委员会</t>
  </si>
  <si>
    <t>老虎脚水陂水渠建设项目</t>
  </si>
  <si>
    <t>1、新建水陂一座：水陂蓄水池两边档土墙长7米，高1.8米，厚0.5米（包括土方开挖、土方回填、C15混凝土垫层、M7.5浆砌块石、M7.5砂浆抹面、φ50PVC管等），坝体建设宽度3.5米长度7米高2.5米，两边旱边长10米宽3.5米涉及旧陂石坝清除土石方开挖约61立方米；2、现浇水渠40*40*1200等</t>
  </si>
  <si>
    <t>项目实施后可解决89户367人100余亩农田水利灌溉问题，改善生产条件，户均增收200元以上。</t>
  </si>
  <si>
    <t>田廖垇小组标准厂房建设项目</t>
  </si>
  <si>
    <t>1、拆除破旧房屋300平方；2、新建一个占地面积约300平方的标准厂房；3、占地约120平方的2层老校舍翻新整修。</t>
  </si>
  <si>
    <t>项目实施后，,每年增加村集体收入3万元左右，同时吸纳本村脱贫劳动力及监测户10人45人左右实现在家门口稳定就业，户均年增收4500元以上。</t>
  </si>
  <si>
    <t>大棚蔬菜基地维修建设项目</t>
  </si>
  <si>
    <t>围背、右水村</t>
  </si>
  <si>
    <t>围背村：老屋小组大棚蔬菜维修设施建设大棚蔬菜换膜：24亩、钢架维修：5.4亩；田高村：土伦丘蔬菜基地换膜39亩，棚架修缮8亩</t>
  </si>
  <si>
    <t>项目实施后，可吸纳脱贫户24户115人农户务工，流转土地29亩，户均年增收0.5万元，每年增加村集体经济收入1.6万元</t>
  </si>
  <si>
    <t>围背、右水村民委员会</t>
  </si>
  <si>
    <t>平菇基地设施建设项目</t>
  </si>
  <si>
    <t>围背村</t>
  </si>
  <si>
    <t>围背村平菇基地设施建设：不锈钢仿竹篱笆：270米；实心砖墙：50立方；60米混凝土管DN1250； 110米混凝土管DN1000；10米混疑土管DN 400；果业便道：宽3.5米 310米；木条围栏：1100米；浆砌石挡墙：70立方；借土回填：3500立方</t>
  </si>
  <si>
    <t>项目实施后可解决18户72人安全出行,改善生产生活条件；改善生活条件；人居环境整治：解决脱贫（监测）户18户72人人居环境问题，改善人居环境条件</t>
  </si>
  <si>
    <t>围背村民委员会</t>
  </si>
  <si>
    <t>新屋小组盖板涵修复项目</t>
  </si>
  <si>
    <t>盖板涵修复，宽4.5米，长8米，厚度18公分</t>
  </si>
  <si>
    <t>项目实施后可解决36户144人生产出行问题,改善生产条件</t>
  </si>
  <si>
    <t>梅子坝、早仔排砌筑渠道设施建设项目</t>
  </si>
  <si>
    <t>围背村梅子坝、早仔排砌筑渠道：断面宽0.4m，高0.4m，墙厚0.12m  长度520米；1.人机配合挖沟槽土方2.100厚C15砼底板3.MU10砖M7.5砌渠墙4.1：2.5水泥砂浆抹面等</t>
  </si>
  <si>
    <t>项目实施后可解决56户224人106亩农田水利灌溉问题</t>
  </si>
  <si>
    <t>大棚蔬菜基础设施建设项目</t>
  </si>
  <si>
    <t>围背村大棚蔬菜基础提升：生产大棚面积320㎡，流动房面积：150㎡，实心砖彻档土墙：30㎡，地面硬化：100㎡  ，混凝土管：DN400 35m，土沟清理：1000米等</t>
  </si>
  <si>
    <t>项目实施后可吸纳19户76人脱贫户监测对象务工，流转土地58亩，户均年增收0.3万元，壮大村集体经济，年增收1万元。</t>
  </si>
  <si>
    <t>公共照明设施项目</t>
  </si>
  <si>
    <t>围背村、中坝村</t>
  </si>
  <si>
    <t>围背村公共照明设施项目：上下蕉林13盏、学堂背10盏、围背小组7盏、寨脚下5盏、牛脚塆10盏、新村点14盏、村部8盏。中坝村枫树坑小组安装高6米太阳能路灯8盏；寨下小组安装高6米太阳能路灯12盏。</t>
  </si>
  <si>
    <t>项目实施后可解决246户1092人安全出行,改善生产生活条件；改善生活条件；提升人居环境</t>
  </si>
  <si>
    <t>围背村、中坝村民委员会</t>
  </si>
  <si>
    <t>谢屋小微水厂改建项目</t>
  </si>
  <si>
    <t>下寨村</t>
  </si>
  <si>
    <t>谢屋小组下寨村小微水厂改建项目，改建水源点取水点，新建拦水坝一座6*1*3m，砖砌过滤池一座6*6*1.5m，铺设输配管网90PE水管1.8km，新增净水设施1套等</t>
  </si>
  <si>
    <t>项目实施后可解决17户80人饮水安全问题，改善生活条件。</t>
  </si>
  <si>
    <t>下寨村民委员会</t>
  </si>
  <si>
    <t>集中屋场人居环境整治项目</t>
  </si>
  <si>
    <t>各通组公路损毁修复180平方米，道路塌方浆砌挡土墙15*1.5*4.5m，道路排水沟300*0.4*0.4m等，下寨村水口、园坝、大凹等集中屋场公共照明设施建设，新建照明用灯26盏等配套基础设施建设。</t>
  </si>
  <si>
    <t>项目实施后可解决80户340人出行安全问题,改善生活条件。</t>
  </si>
  <si>
    <t>园坝小组基础设施项目</t>
  </si>
  <si>
    <t>园坝秧割坑拦水坝1座6*1*2m，水渠400*0.5*0.5m，新开挖机耕道650m，80水泥涵管10m等配套基础设施建设</t>
  </si>
  <si>
    <t>项目实施后可解决37户185人226亩农田水利灌溉问题，改善生产条件，增产增收200元以上</t>
  </si>
  <si>
    <t>鹅颈湾，围营等小组产业路硬化项目</t>
  </si>
  <si>
    <t>右水村</t>
  </si>
  <si>
    <t>路面硬化鹅颈湾总长950米,宽3米，厚度18厘米，围营总长470米,宽3米，厚度18厘米及配套基础设施建设</t>
  </si>
  <si>
    <t>项目实施后解决生产出行问题，改善生产条件，为产业增产增收，提升产业产值，带动受益群众165户，户均增收200元以上。</t>
  </si>
  <si>
    <t>右水村民委员会</t>
  </si>
  <si>
    <t>围坪荷树下至黄竹坑石基窝口产业路硬化项目</t>
  </si>
  <si>
    <t>产业路面硬化总长1300米，宽3米及配套基础设施建设</t>
  </si>
  <si>
    <t>项目实施后解决生产出行问题，改善生产条件，为产业增产增收，提升产业产值，带动受益群众159户，户均增收200元以上。</t>
  </si>
  <si>
    <t>新建小组至长窝产业路硬化项目</t>
  </si>
  <si>
    <t>产业路面硬化总长1190米，宽3.5米，及配套基础设施建设</t>
  </si>
  <si>
    <t>项目实施后解决生产出行问题，改善生产条件，为产业增产增收，提升产业产值，带动受益群众125户，户均增收200元以上。</t>
  </si>
  <si>
    <t>树山下至木头山道路扩宽项目</t>
  </si>
  <si>
    <t>中坝村</t>
  </si>
  <si>
    <t>扩宽通乡道路长约2.2公里，路基扩宽3米，路面硬化宽2.5米，厚0.18米，盖板涵洞1座，宽3.5米，高2米；排水渠0.3*0.3长约1500米，直径50cm涵管长约50米等</t>
  </si>
  <si>
    <t>项目实施后可解决70户318人安全出行问题,改善群众生产生活条件；吸纳15户脱贫户监测对象务工，流转土地130亩，年增收1000元</t>
  </si>
  <si>
    <t>中坝村民委员会</t>
  </si>
  <si>
    <t>枫树坑等小组路面修复建设项目</t>
  </si>
  <si>
    <t>枫树坑小组修复路面宽3.5米，厚0.18米，长约300米；树山下小组修复路面宽3.5米，厚0.18米，长约200米；四百塅小组修复路面宽3.5米，厚0.18米，长约400米；安场路面修复约100米，盖板涵一座，宽3.5米，长约2米，高2米。</t>
  </si>
  <si>
    <t>项目实施后解决29户129人生产出行问题,改善生产条件；</t>
  </si>
  <si>
    <t>大坝脑村宜机化改造、耕地复垦项目</t>
  </si>
  <si>
    <t>大坝脑村</t>
  </si>
  <si>
    <t>耕地宜机化改造44亩，排水沟建设长700米</t>
  </si>
  <si>
    <t>项目实施后，新建烟叶生产基地44亩，每年可增加村集体经济2.8万元，带动11户35人脱贫户就发展产业、土地流转及务工就业，户均年增收1600元。</t>
  </si>
  <si>
    <t>大坝脑村民委员会</t>
  </si>
  <si>
    <t>大坝脑村产业公路硬化</t>
  </si>
  <si>
    <t>苦机坑产业公路硬化长550米，宽3.5米.厚0.18米。</t>
  </si>
  <si>
    <t>吸纳8户脱贫户监测对象务工，流转土地XX亩，年增收688元，</t>
  </si>
  <si>
    <t>大坝脑村排水沟建设</t>
  </si>
  <si>
    <t>上学堂牛草窝，王板坑排水沟建设长750米.下街檐松树坝排水沟建设长660米</t>
  </si>
  <si>
    <t>解决脱贫（监测）户22户79人236亩农田水利灌溉问题，改善生产条件，增产增收；</t>
  </si>
  <si>
    <t>大坝脑村环境整治项目</t>
  </si>
  <si>
    <t>排子小组，居力坑，大坝脑新村.移民安置点，水泥路面硬化翻新长600米，宽3.5米，厚0.18米，路面拓宽硬化300米，整治交通安全隐患8处，道路排水沟建设长450米，宽0.4米，深0.4米。</t>
  </si>
  <si>
    <t>解决脱贫（监测）户59户270人人居环境问题，改善人居环境条件</t>
  </si>
  <si>
    <t>大坝脑村污水整治建设</t>
  </si>
  <si>
    <t>大坝脑新村，移民安置点，金牛窝集中建设点排污沟，排水沟建设1600米。</t>
  </si>
  <si>
    <t>解决脱贫（监测）户9户37人人居环境问题，改善人居环境条件</t>
  </si>
  <si>
    <t>岽背村新屋小组通组路硬化</t>
  </si>
  <si>
    <t>岽背村</t>
  </si>
  <si>
    <t>道路硬化,长1600米，宽4.5米，厚0.2米</t>
  </si>
  <si>
    <t>解决脱贫（监测）户365户1480人安全出行,改善生产生活条件</t>
  </si>
  <si>
    <t>岽背村民委员会</t>
  </si>
  <si>
    <t>烟叶产业发展配套设施</t>
  </si>
  <si>
    <t>社下，水沟硬化400m*0.3m*0.4m，秀段尾，水坡一座宽7米，水沟硬化180m*0.3m*0.4m，平板桥改造桥面宽5米长5米高3米，烤烟房屋顶维修12座，连塘坑水坡两座，长7米，高6米</t>
  </si>
  <si>
    <t>解决脱贫（监测）户10户140人40亩烟叶基地水利灌溉问题，改善生产条件，
促进增产增收，年均户增收3000元以上。</t>
  </si>
  <si>
    <t>2025年烤房维修项目</t>
  </si>
  <si>
    <t>房顶防雨棚搭建1200平方米，挂烟梁改造6处，电烤房改造5处，购置燃烧机14台，购置电机4台</t>
  </si>
  <si>
    <t>项目实施后，改善当地群众烟叶生产条件，提高生产效率，节约生产成本降低生产成本，提高农户种植积极性，发展壮大种植规模，受益群众30户150人（其中脱贫户、监测对象6户），可实现户均增收1000元以上。</t>
  </si>
  <si>
    <t>产业配套基础设施建设项目</t>
  </si>
  <si>
    <t>官村村</t>
  </si>
  <si>
    <t>1.排子小组建设生产路（长600米、宽3.0米）；2.彭屋场小组水陂1座（长12米、宽1.5米、高1.4米），水渠（长400米、宽0.3米、高0.3米）；3.上岭背小组水陂1座（长10米、宽1.5米、高1.8米）水渠长400米、宽0.3米、高0.3米）。</t>
  </si>
  <si>
    <t>解决120户650人（其中脱贫（监测）户32户158人）800亩农田水利灌溉问题，改善生产条件，增产增收；生产出行问题,改善生产条件。</t>
  </si>
  <si>
    <t>官村村民委员会</t>
  </si>
  <si>
    <t>烤房修缮</t>
  </si>
  <si>
    <t>改造烤房5座用于稻谷烘干，维修搭建烤房屋顶防漏300平方米。</t>
  </si>
  <si>
    <t>带动65户302人脱贫户监测对象务工就业、流转土地、产业发展等，户均年增收2000元。</t>
  </si>
  <si>
    <t>官山村新屋家小组小田变大田</t>
  </si>
  <si>
    <t>官山村</t>
  </si>
  <si>
    <t>120亩土地平整、350米机耕道路修复。</t>
  </si>
  <si>
    <t>推进粮食生产发展，50户200人（其中脱贫（监测）户12户51人）受益，改善生产条件，促进增产增收，户均年增收3000元以上。</t>
  </si>
  <si>
    <t>官山村民委员会</t>
  </si>
  <si>
    <t>官山村基础设施建设工程</t>
  </si>
  <si>
    <t>老屋家小组至桥梁两边拓宽：长6m*宽3m；桥头拓宽2m*长10m并地面硬化，桥头斜坡混凝土垫高50cm*宽6m*长12m.</t>
  </si>
  <si>
    <t>改善生产生活条件：解决脱贫（监测）户61户305人生产出行问题。</t>
  </si>
  <si>
    <t>横岭村大坪脑组环境整治项目</t>
  </si>
  <si>
    <t>横岭村</t>
  </si>
  <si>
    <t>硬化路面700平方米，排污沟350米，垃圾桶50个</t>
  </si>
  <si>
    <t>人居环境整治：解决一般户、脱贫（监测）户共70户305人人居环境问题，改善人居环境条件，优化环境，建设美丽乡村</t>
  </si>
  <si>
    <t>横岭村民委员会</t>
  </si>
  <si>
    <t>横岭村内坑、佛前小组新建产业路项目</t>
  </si>
  <si>
    <t>新建广州路坑至佛前小组产业路3.2公里（含铺设水泥涵管，开挖排水沟）</t>
  </si>
  <si>
    <t>连接小组产业发展，共有260亩粮田，改善工作条件，方便4500亩山林开发林下经济</t>
  </si>
  <si>
    <t>站塘乡圩镇充电桩建设项目</t>
  </si>
  <si>
    <t>充电桩基础施工、设备安装、调试与检测、附属设施（快充10座），修复路灯120盏</t>
  </si>
  <si>
    <t>解决圩镇居民新能源汽车充电问题，方便居民出行，受益户数368户</t>
  </si>
  <si>
    <t>罗坊村生态肉牛养殖场设施完善建设项目</t>
  </si>
  <si>
    <t>罗坊村</t>
  </si>
  <si>
    <t>防护坡整治130米，生产用水水井一座，生产建设厂房100平方米，生产路硬化4.5米*2200米</t>
  </si>
  <si>
    <t>吸纳6户脱贫户监测对象务工，流转土地80亩，年增收2000元，壮大村集体经济，年增收50000元；</t>
  </si>
  <si>
    <t>罗坊村民委员会</t>
  </si>
  <si>
    <t>牛料打捆储备</t>
  </si>
  <si>
    <t>钢架厂房1500平方米、打捆设备、叉车一台及配套设施</t>
  </si>
  <si>
    <t>吸纳6户脱贫户监测对象务工，流转土地30亩，年增收1000元，壮大村集体经济，年增收22000元；</t>
  </si>
  <si>
    <t>罗坊村农田宜机化改造</t>
  </si>
  <si>
    <t>700亩耕地宜机化改造，灌溉水渠5000米，机耕道建设1500米，杆线迁移80根</t>
  </si>
  <si>
    <t>推进粮食生产发展，提高机械化生产水平，带动当地群众317户1585人，其中脱贫户70户315户，土地流转、产业发展及务工就业，年均户增收3000元以上，增加集体经济收入6500元。</t>
  </si>
  <si>
    <t>产业路硬化</t>
  </si>
  <si>
    <t>长3公里、宽3.5米、厚0.2米</t>
  </si>
  <si>
    <t>公路：解决脱贫（监测）户12户61人安全出行,改善生产生活条件.</t>
  </si>
  <si>
    <t>购置一台沃德收割机</t>
  </si>
  <si>
    <t>产业项目：解决粮食生产育秧，稻谷烘干等；增加7户脱贫户就业，增加月收入1800元，壮大村集体经济收入60000元</t>
  </si>
  <si>
    <t>农事服务中心配套设施建设</t>
  </si>
  <si>
    <t>挡土墙55米*1米*22米；排水沟240米*0.3米；混凝土护坡80米；土方回填280立方</t>
  </si>
  <si>
    <t>南坑村 小门小组粮食生产机耕道建设项目</t>
  </si>
  <si>
    <t>南坑村上小门小组三角塘至村组公路机耕道项目，浇筑挡土墙长100米宽50厘米高80厘米。回填土方150立方。修复路面长300米宽3.5米。</t>
  </si>
  <si>
    <t>解决脱贫户17户65人生产出行难问题，改善生产条件，增产增收</t>
  </si>
  <si>
    <t>南坑村民委员会</t>
  </si>
  <si>
    <t>南坑村稻渔共生养殖基地项目</t>
  </si>
  <si>
    <t>平整稻渔养殖田块100亩，排水管道200米。排洪水渠100米。防逃网500平方。</t>
  </si>
  <si>
    <t>壮大村集体经济，每年可增加村集体经济3.5万元，带动当地群众产业发展、土地流转及务工就业，受益群众120户430户，其中脱贫户20户88人，年均户增收5000元以上。</t>
  </si>
  <si>
    <t>南坑村大塘面小组翰钰窝村庄照明项目</t>
  </si>
  <si>
    <t>安装80盏8米高，240瓦太阳能路灯。</t>
  </si>
  <si>
    <t>提升服务设施，改善出行条件。</t>
  </si>
  <si>
    <t>农业基础设施水渠修复</t>
  </si>
  <si>
    <t>社山坝村</t>
  </si>
  <si>
    <t>山廖坑、塘坊背、石寨下小组水渠塌方及沟底维修长900米，宽0.4米，厚10公分。</t>
  </si>
  <si>
    <t>解决脱贫（监测）户25户98人130亩农田水利灌溉问题，改善生产条件，增产增收；</t>
  </si>
  <si>
    <t>社山坝村民委员会</t>
  </si>
  <si>
    <t>水口排灌站拦水坝项目</t>
  </si>
  <si>
    <t>水明村</t>
  </si>
  <si>
    <t>拦水坝长28米、宽4.2米，混凝土浇筑80立方米+涵管高0.8米x1米50根，两边20米石砌墙约100立方米，两边引路路面硬化50米x4米x0.18米</t>
  </si>
  <si>
    <t>产业项目：吸纳20户脱贫户监测对象务工，流转土地220亩，年增收48000元，壮大村集体经济，年增收16000元；公路：解决脱贫（监测）42户4户282人安全出行,改善生产生活条件；改善生产条件；</t>
  </si>
  <si>
    <t>水明村民委员会</t>
  </si>
  <si>
    <t>大禾坑公路涵管塌方项目</t>
  </si>
  <si>
    <t>涵管长1米*宽1.5米*10根涵管，垫乘长12米*3米宽*厚0.18米，石砌挡土墙12立方米，土方开挖30立方米，土方回填30立方米，路面硬化长50米*4米宽*0.18米，</t>
  </si>
  <si>
    <t>产业项目：吸纳40户脱贫户监测对象务工，流转土地426亩，年增收69000元，壮大村集体经济，年增收20000元；公路：解决脱贫（监测）60户7户350人安全出行,改善生产生活条件；改善生产条件；</t>
  </si>
  <si>
    <t>站塘村农业产业项目（土橙种植）</t>
  </si>
  <si>
    <t>站塘村</t>
  </si>
  <si>
    <t>山场120亩，购买果苗、山场清理、土壤改良、修建蓄水池500立方、铺设10CM管道9000米</t>
  </si>
  <si>
    <t>项目实施后，有效促进当地土橙产业发展，带动当地群众产业发展、土地流转及务工就业，受益群众80户450人，其中脱贫户13户50人，年均户增收3000元以上。</t>
  </si>
  <si>
    <t>站塘村民委员会</t>
  </si>
  <si>
    <t>站塘村农业灌溉泵站项目</t>
  </si>
  <si>
    <t>1.购置35千瓦潜水泵一台；2.新建配电房一座3.5*3.5高3米。铺设PE110CM管道4500米；3.闸阀30个；4.修建蓄水池400立方</t>
  </si>
  <si>
    <t>农田水利：解决脱贫（监测）户60户220人,200亩农田水利灌溉问题，改善生产条件，增产增收。</t>
  </si>
  <si>
    <t>通组路维修项目</t>
  </si>
  <si>
    <t>半溪村</t>
  </si>
  <si>
    <t>路面硬化长180米，宽2米，厚10公分</t>
  </si>
  <si>
    <t>完善村基础设施建设，方便群众生活生产出行，提高群众生活满意度，受益群众28户108人。</t>
  </si>
  <si>
    <t>半溪村民委员会</t>
  </si>
  <si>
    <t>新建水渠、水陂、产业路项目</t>
  </si>
  <si>
    <t>新建水陂一座，长10米，高3.5米，宽2米，水渠50米</t>
  </si>
  <si>
    <t>工程实施后，有效改善当地农业产业发展条件，提高生产效率，节约生产成本，带动当地群众发展壮大农业产业规模。</t>
  </si>
  <si>
    <t>农机产业发展项目</t>
  </si>
  <si>
    <t>收割机1台，804拖拉机1台，2米旋耕机一台，圆盘犁一台</t>
  </si>
  <si>
    <t>工程实施后，预计每年增加村集体经济收入4万元，有效改善当地农业产业发展条件，提高生产效率，节约生产成本，带动当地群众发展壮大农业产业规模，受益群众210户795人，其中脱贫户9户42人，年均户增收600元以上。</t>
  </si>
  <si>
    <t>小燕村</t>
  </si>
  <si>
    <t>购买翻耕机1台、收割机1台、耕整机2台、微耕机4台。</t>
  </si>
  <si>
    <t>工程实施后，预计每年增加村集体经济收入2.5万元，有效改善当地农业产业发展条件，提高生产效率，节约生产成本，带动当地群众发展壮大农业产业规模，受益群众195户980人，其中脱贫户35户128人，户均年增收3000元以上。</t>
  </si>
  <si>
    <t>小燕村民委员会</t>
  </si>
  <si>
    <t>石背小组水坡1座，长15米，宽1米，高2米。水渠300米，规格40公分*40公分。</t>
  </si>
  <si>
    <t>新屋家小组水渠一条，长度350米，规格40公分*40公分。</t>
  </si>
  <si>
    <t>基础设施建设项目</t>
  </si>
  <si>
    <t>小燕村各小组人居环境整治，地面硬化400㎡、砌石挡土墙150m³、维修排水沟300米等</t>
  </si>
  <si>
    <t>项目实施后，完善村基础设施建设，改善各小组人居环境提升全村整体村容村貌，提高村民幸福指数。</t>
  </si>
  <si>
    <t>洋光村</t>
  </si>
  <si>
    <t>购买收割机一台、轮式拖拉机配旋耕机一台、履带式拖拉机配旋耕机一台</t>
  </si>
  <si>
    <t>带动当地农业发展，提高农业机械化水平，节约生产成本，受益群众118户485人，其中脱贫户20户85人，户均年增收2000元以上。</t>
  </si>
  <si>
    <t>洋光村民委员会</t>
  </si>
  <si>
    <t>黄泥塅水渠硬化</t>
  </si>
  <si>
    <t>黄泥塅水渠硬化长200米，规格宽1米*高0.8米</t>
  </si>
  <si>
    <t>完善村基础设施建设，方便群众生活生产出行，提高群众生活满意度，受益群众45户202人。</t>
  </si>
  <si>
    <t>白莲种植基地</t>
  </si>
  <si>
    <t>增坑村</t>
  </si>
  <si>
    <t>增坑村老屋家小组、花树下小组建设一条2米机耕道5km，撂荒地复垦种植白莲100亩。</t>
  </si>
  <si>
    <t>项目实施后，有效促进当地白莲产业发展，带动当地群众产业发展、土地流转及务工就业，受益群众157户788人，其中脱贫户39户128人，年均户增收3000元以上。</t>
  </si>
  <si>
    <t>增坑村民委员会</t>
  </si>
  <si>
    <t>水圳修复</t>
  </si>
  <si>
    <t>大坡头新建排水300米，修复破损水渠1500米</t>
  </si>
  <si>
    <t>解决脱贫（监测）户19户52人130亩农田水利灌溉问题</t>
  </si>
  <si>
    <t>新建水坡</t>
  </si>
  <si>
    <t>老屋家小组梳坑新建一座水坡长10米，宽2.5米，高3.5米</t>
  </si>
  <si>
    <t>解决脱贫（监测）户24户86人90亩农田水利灌溉问题</t>
  </si>
  <si>
    <t>中和村廖屋小组水渠建设项目</t>
  </si>
  <si>
    <t>中和村</t>
  </si>
  <si>
    <t>廖屋小组山对排、清堂排新建水陂长120米、宽0.4米、挡墙200立方。</t>
  </si>
  <si>
    <t>农田水利建设，解决50户200人150亩农田水利灌溉问题</t>
  </si>
  <si>
    <t>中和村民委员会</t>
  </si>
  <si>
    <t>中和村竹制品及竹笋加工项目</t>
  </si>
  <si>
    <t>新建厂房300平方，购买竹产品加工厂生产流水线设备一套等</t>
  </si>
  <si>
    <t>吸纳20户脱贫户监测对象务工就业，年增收5000元，壮大村集体经济，年增收6万元。</t>
  </si>
  <si>
    <t>莲子加工基地建设项目</t>
  </si>
  <si>
    <t>中联村</t>
  </si>
  <si>
    <t>新建厂房400平方，购买白莲加工厂生产流水线设备一套等</t>
  </si>
  <si>
    <t>吸纳20户90人脱贫户监测对象务工，年增收5000元；壮大村集体经济，年增收10万元。</t>
  </si>
  <si>
    <t>中联村民委员会</t>
  </si>
  <si>
    <t>新建排污沟600米，宽0.4米，水渠修复800米，屋场周边硬化300平方等。</t>
  </si>
  <si>
    <t>通组路修复项目</t>
  </si>
  <si>
    <t>通组路路面修复1.5公里</t>
  </si>
  <si>
    <t>开展乡村治理示范创建，有利于改善中联村人居环境，惠及185户农户（其中脱贫户35户）</t>
  </si>
  <si>
    <t>烤房维修改造项目</t>
  </si>
  <si>
    <t>中村乡600平方烤房补漏、电路电线整改、电烤房电源增容、烤房梁改造、破损炉膛维修等</t>
  </si>
  <si>
    <t>完善当烟叶加工条件建设，提高生产效率，节约加工成本，发展壮大当地烟叶种植面积900亩，带动当地群众产业、务工增收，受益群众35户（其中脱贫户5户），户均增收3000元以上。</t>
  </si>
  <si>
    <t>水产养殖配套设施及水利灌溉项目</t>
  </si>
  <si>
    <t>2025年1月-2025年12月</t>
  </si>
  <si>
    <t>农村基础设施（含普惠性产业配套基础设施）</t>
  </si>
  <si>
    <t>新建灌溉水渠长420米，规格宽1米，高1米</t>
  </si>
  <si>
    <t>工程实施后便利山塘蓄水灌溉，受益农户38户，水面出租给当地养殖户，每年增加村集体经济每年增收3万元，解决农民就近就业10人以上。</t>
  </si>
  <si>
    <t>耕地撂荒复耕项目</t>
  </si>
  <si>
    <t>中联村、洋光村、小燕村、半溪村、增坑村、中和村</t>
  </si>
  <si>
    <t>全乡各村耕地撂荒地450亩</t>
  </si>
  <si>
    <t>工程实施后，能增加各村可耕种耕地面积，改善当地农业产业发展条件，提高群众种植积极性，带动当地群众发展壮大农业产业规模，受益群众362户1426人，其中脱贫户39户134人，户均年增收500元以上。</t>
  </si>
  <si>
    <t>中联村、洋光村、小燕村、半溪村、增坑村、中和村民委员会</t>
  </si>
  <si>
    <t>半岗村产业车间项目</t>
  </si>
  <si>
    <t>半岗村</t>
  </si>
  <si>
    <t>新建产业车间1000㎡</t>
  </si>
  <si>
    <t>项目实施后，受益户数56户，受益群众255人。受益脱贫户和三类人群数55人。</t>
  </si>
  <si>
    <t>半岗村委会</t>
  </si>
  <si>
    <t>半岗村荷树下水渠修缮项目</t>
  </si>
  <si>
    <t>新建荷树下塘坎，规格：砌塘坎长270米，高2米，水渠长270米，宽40米。</t>
  </si>
  <si>
    <t>项目实施后：方便农田水利灌溉，完善基本农业设施，让农户稳定粮食产量，带动烟业增产增收，增加农户基本收入。受益户数67户，受益群众260人。受益脱贫户和三类人群数22人。</t>
  </si>
  <si>
    <t>半岗村民委员会</t>
  </si>
  <si>
    <t>半岗村齐眉岭至彦田水渠修缮项目</t>
  </si>
  <si>
    <t>齐眉岭至彦田水渠修复，规格：水渠长320米，宽40米。杂草清淤1200米</t>
  </si>
  <si>
    <t>项目实施后，可改善半岗村齐眉岭耕地引水条件，帮助村民发展粮食产业，受益户数45户，受益群众210人。受益脱贫户和三类人群数19人。</t>
  </si>
  <si>
    <t>大坑村肉牛养殖基地项目</t>
  </si>
  <si>
    <t>大坑村</t>
  </si>
  <si>
    <t>新建肉牛基地2000平方米</t>
  </si>
  <si>
    <t>项目实施后，有效带动当地养殖产业发展，促进当地农户农业产业发展、土地流转及务工就业，受益群众20户80人，其中脱贫户4户20人，户均年增收5000元以上。</t>
  </si>
  <si>
    <t>大坑村民委员会</t>
  </si>
  <si>
    <t>大坑村水渠灌溉水利建设项目</t>
  </si>
  <si>
    <t>豺狗岽至官罗岭水渠灌溉水利设施改建3000米</t>
  </si>
  <si>
    <t>项目实施后，确保农田水利灌溉，完善基本农业设施。受益群众331户1428人，其中脱贫户51户264人。</t>
  </si>
  <si>
    <t>2025年岗脑村肉牛养殖基地建设项目</t>
  </si>
  <si>
    <t>岗脑村</t>
  </si>
  <si>
    <t>新建肉牛基地5000平方米。</t>
  </si>
  <si>
    <t>吸纳10户脱贫户监测对象务工，流转土地10亩，年增收人平500元，壮大村集体经济，年增收9万元；</t>
  </si>
  <si>
    <t>岗脑村民委员会</t>
  </si>
  <si>
    <t>岗脑村段中小组至河坊围小组水圳修复项目</t>
  </si>
  <si>
    <t>岗脑村段中小组至河坊围小组水圳修复项目（长1米*宽1米高1米、总长度600米）</t>
  </si>
  <si>
    <t>解决脱贫（监测）户30户185人400亩农田水利灌溉问题，改善生产条件，增产增收；</t>
  </si>
  <si>
    <t>岗脑村墩背小组至马新小组水圳修复项目</t>
  </si>
  <si>
    <t>岗脑村墩背小组至马新小组水圳修复项目（长1米*宽1米高1米、总长度500米）</t>
  </si>
  <si>
    <t>解决脱贫（监测）户18户75人255亩农田水利灌溉问题，改善生产条件，增产增收；</t>
  </si>
  <si>
    <t>岗脑村北溉区水圳修复项目</t>
  </si>
  <si>
    <t>岗脑村北溉区水圳修复项目加高40厘米、长150米，修复挡土墙（高1.5米、长50米）新增泄洪口一个</t>
  </si>
  <si>
    <t>解决脱贫（监测）户42户220人205亩农田水利灌溉问题，改善生产条件，增产增收；</t>
  </si>
  <si>
    <t>高桥村产业基地建设项目</t>
  </si>
  <si>
    <t>高桥村</t>
  </si>
  <si>
    <t>茶坑小组新建香菇种植大棚5000平方米及配套设施，新建冷冻库60平方米。</t>
  </si>
  <si>
    <t>吸纳10户脱贫户(监测对象）务工，流转土地8亩，10户脱贫户(监测对象）每户年增收4000元以上，壮大村集体经济，年增收约3万元。</t>
  </si>
  <si>
    <t>高桥村民委员会</t>
  </si>
  <si>
    <t>高桥村新屋小组排灌站建设项目</t>
  </si>
  <si>
    <t>新屋小组新建排灌站一座，12KW电机及水泵一套,PE管DN110水管300米,PE管DN75水管300米.</t>
  </si>
  <si>
    <t>解决含脱贫（监测）户26户108人在内的113户428人、150亩农田水利灌溉问题，</t>
  </si>
  <si>
    <t>高桥村育秧大棚建设项目</t>
  </si>
  <si>
    <t>郑屋坝小组新建钢架大棚1000平方米，播种机1台，秧盘12000个及配套设施。</t>
  </si>
  <si>
    <t>吸纳8户脱贫户(监测对象）务工，流转土地3亩，8户脱贫户(监测对象）每户年增收4000元以上，壮大村集体经济，年增收约3万元。</t>
  </si>
  <si>
    <t>周田镇安全饮水项目</t>
  </si>
  <si>
    <t>安全饮水、农饮提升工程，供水管道维修改造2000米，及对供水不足老旧破损入户管道更换等。</t>
  </si>
  <si>
    <t>安全饮水、农饮提升工程，供水管道维修改造2000米，及对供水不足老旧破损入户管道更换等。受益农户121户574人，其中脱贫户12户61人。</t>
  </si>
  <si>
    <t>周田镇脱贫户及三类人员住房修缮项目</t>
  </si>
  <si>
    <t>脱贫户及三类人员住房修缮，其中屋顶屋面渗漏约720㎡；住房修缮50㎡；墙体裂缝修缮面积约55㎡；墙体大裂缝重建36㎡；改造钢架树脂瓦面积约820㎡等。</t>
  </si>
  <si>
    <t>脱贫户及三类人员住房修缮，受益脱贫户及三类人员18户85人。</t>
  </si>
  <si>
    <t>河墩村上围、坝内小组新建电灌站项目</t>
  </si>
  <si>
    <t>河墩村</t>
  </si>
  <si>
    <t>河墩大桥下新建电灌站一座，水管500米，新建水渠600米等。</t>
  </si>
  <si>
    <t>解决脱贫（监测）户52户210人240亩农田水利灌溉问题，改善生产条件，增产增收.</t>
  </si>
  <si>
    <t>河墩村民委员会</t>
  </si>
  <si>
    <t>河墩村农机购置项目</t>
  </si>
  <si>
    <t>购置收割机：120马力收割机、35马力微型收割机各一台，购置翻耕机：130马力翻耕机、35马力各一台。</t>
  </si>
  <si>
    <t>解决脱贫（监测）户65户240人150亩难请翻耕及收割问题，增加村集体5万元收入。</t>
  </si>
  <si>
    <t>河墩村余屋蓄水灌溉山塘项目</t>
  </si>
  <si>
    <t>余屋小组山塘清淤加固，山塘面积8.5亩，清淤面积8亩、深度1米，塘坝加固150米。</t>
  </si>
  <si>
    <t>农田水利：解决脱贫（监测）户58户232人320亩农田水利灌溉问题，改善生产条件，增产增收.</t>
  </si>
  <si>
    <t>九二安置点配套设施提升项目</t>
  </si>
  <si>
    <t>新建充电桩一处</t>
  </si>
  <si>
    <t>项目实施后，移民安置户生活水平有效提高，受益安置户40户201人</t>
  </si>
  <si>
    <t>连丰村粮食综合加工厂项目</t>
  </si>
  <si>
    <t>连丰村</t>
  </si>
  <si>
    <t>丝茅塘新建粮食加工厂1800平方，购置碾米机、除杂机等设备，建成日加工粮食60吨生产线。</t>
  </si>
  <si>
    <t>项目实施后，将覆盖连丰村和周边乡镇，实现粮食仓储、烘干、分选、加工、包装一站式加工，可以承接3千亩以上耕地的粮食加工，每年增加村集体经济5-8万元，促进粮食产业规模化发展，带动农户就业增收，预计可带动30户126人脱贫户户均年增收5000元以上。</t>
  </si>
  <si>
    <t>连丰村民委员会</t>
  </si>
  <si>
    <t>梅子村安全饮水项目</t>
  </si>
  <si>
    <t>梅子村</t>
  </si>
  <si>
    <t>梅子新村集中建房点II期供水工程项目建设，主要内容：1.管网工程，闸阀井（Ф700mm,深800mm）。2.管道及设备，DN32PE管（1.6Mpa）200米、DN75PE管（1.25Mpa）1400米、DN90PE管（1.25Mpa）160米、DN110PE管（1.25Mpa）250米等</t>
  </si>
  <si>
    <t>项目实施后，解决村民饮水安全问题，改善生活条件。受益群众100户450人，脱贫户14户58人。</t>
  </si>
  <si>
    <t>梅子村民委员会</t>
  </si>
  <si>
    <t>梅子新村集中建房点雨污分流建设项目</t>
  </si>
  <si>
    <t>梅子新村集中建房点I期基础设施建设，主要内容：砌筑渠道（300*均高350mm）排污水沟508米，砌体出水口1座，UPVC管（DN160）230米</t>
  </si>
  <si>
    <t>项目实施后，村容村貌及基础设施得到有效改善，受益群众56户252人，其脱贫户8户36人。</t>
  </si>
  <si>
    <t>桥塘村祠堂小组蓄水灌溉山塘项目</t>
  </si>
  <si>
    <t>桥塘村</t>
  </si>
  <si>
    <t>新建水产养殖基地18亩，含清淤11988平方，挡土墙350方，长350米、宽0.5米、高2米。</t>
  </si>
  <si>
    <t>吸纳20户72人脱贫户监测对象务工，流转土地18亩，年增收10万元，壮大村集体经济，年增收3万元</t>
  </si>
  <si>
    <t>桥塘村民委员会</t>
  </si>
  <si>
    <t>桥塘村农机购置项目</t>
  </si>
  <si>
    <t>购置翻耕机1台、购置插秧机1台。</t>
  </si>
  <si>
    <t>购置农机具，农业生产发展得到便利，每年村集体收益增收约2.5万元。受益群众35户132人，其脱贫户10户32人。户均增收500元每年。</t>
  </si>
  <si>
    <t>三坑村南石小组新建涵管项目</t>
  </si>
  <si>
    <t>三坑村</t>
  </si>
  <si>
    <t>修建涵管：长15米、宽3.5米、高3.5米</t>
  </si>
  <si>
    <t>解决脱贫（监测）户33户159人安全出行,改善生产生活条件</t>
  </si>
  <si>
    <t>三坑村民委员会</t>
  </si>
  <si>
    <t>三坑村公婆坑小组新建水陂项目</t>
  </si>
  <si>
    <t>修缮水陂长15米、宽2.5米、高1.6米</t>
  </si>
  <si>
    <t>解决脱贫（监测）户33户159人200亩农田水利灌溉问题，改善生产条件，增产增收</t>
  </si>
  <si>
    <t>上坝村高陂水库水电站建设项目</t>
  </si>
  <si>
    <t>上坝村</t>
  </si>
  <si>
    <t>高陂水库新建水电站120千瓦及附属设施。</t>
  </si>
  <si>
    <t>受益的情况:预计村集体年收益预计4万元左右，收益主要用于产业持续发展所需，剩余收益主要用于村内公益事业运行维护、脱贫户帮扶等方面支出。受益群众38户167人，收益带动务工人数20户40人，其中脱贫户10人，户均增收500元每年。</t>
  </si>
  <si>
    <t>上坝村民委员会</t>
  </si>
  <si>
    <t>上坝村烟叶产业发展（新建烤烟房项目）</t>
  </si>
  <si>
    <t>烟叶产业发展，新建烤烟房5座，及其他附属设施。</t>
  </si>
  <si>
    <t>项目实施后，带动烟叶产业发展，解决烟农烤房不足、提高烟农烤后烟叶质量，提高烟农经济效益，受益群众21户72人，其中脱贫户3户18人。户均增收1000元每年。</t>
  </si>
  <si>
    <t>上官村水渠水陂项目</t>
  </si>
  <si>
    <t>上官村</t>
  </si>
  <si>
    <t>上官村寨头山小组水渠600米，水陂一座；排脑小组水渠500米，水陂一座。</t>
  </si>
  <si>
    <t>工程实施后，能有效解提高村集体经济收入，受益农户74户425人，其中脱贫户11户58人。</t>
  </si>
  <si>
    <t>上官村民委员会</t>
  </si>
  <si>
    <t>上官村产业基地项目</t>
  </si>
  <si>
    <t>新建香菇种植基地5亩</t>
  </si>
  <si>
    <t>有效推动当地香菇种植产业发展，促进当地群众参与产业发展、务工就业及土地流转，每年增加村集体经济收入3万元，受益农户104户586人，其中脱贫户14户72人，户均年增收3000元以上。</t>
  </si>
  <si>
    <t>上营村上新屋至塅下水渠修缮项目</t>
  </si>
  <si>
    <t>上营村</t>
  </si>
  <si>
    <t>上新屋小组至塅下小组灌溉水利设施建设1米*1米*1米，总工程量约2000米。</t>
  </si>
  <si>
    <t>确保农田水利灌溉，完善基本农业设施，壮大村集体产业，让农户稳定粮食产量，带动烟业增产增收，增加农户基本收入。受益群众8个小组380户1682人，其中脱贫户51户231人。</t>
  </si>
  <si>
    <t>上营村民委员会</t>
  </si>
  <si>
    <t>上营村石虎岭至朝阳水渠修缮项目</t>
  </si>
  <si>
    <t>石虎岭屋场至朝阳小组水渠灌溉水利设施建设1米*1米*1米，总工程量约1650米。</t>
  </si>
  <si>
    <t>确保农田水利灌溉，完善基本农业设施，壮大村集体产业，让农户稳定粮食产量，带动烟业增产增收，增加农户基本收入。受益群众7个小组357户1601人，其中脱贫户48户226人。</t>
  </si>
  <si>
    <t>上营村产业车间项目</t>
  </si>
  <si>
    <t>带动脱贫人口的就业，促进当地农业加工业发展，每年增加村集体经济收入18万元以上，受益群众242户1425人，其中脱贫户29户128人，户均增收5000元以上。</t>
  </si>
  <si>
    <t>司背村肉牛养殖基地</t>
  </si>
  <si>
    <t>司背村</t>
  </si>
  <si>
    <t>新建牛棚500平方米、草料间50平方米、地面硬化550平方米、排水沟150米及土方开挖600立方米。</t>
  </si>
  <si>
    <t>项目实施后，可带动当地群众发展肉牛养殖产业，提供务工就业岗位，拓宽当地村民产业发展渠道，实现产业和务工增收，受益群众25户70人，其中脱贫户3户10人，每年户均增收6000元。</t>
  </si>
  <si>
    <t>司背村民委员会</t>
  </si>
  <si>
    <t>司背村水排水围水桥小组修复灌溉水渠水陂建设项目</t>
  </si>
  <si>
    <t>水排水围水桥小组修复水陂加高1.5米，长30米，建设宽800米，0.5*0.5标准的水渠</t>
  </si>
  <si>
    <t>项目实施后，产业基础引水灌溉得到有效改善，帮助农户增产增收，受益农户128户，512人，其中脱贫户18户72人，每年户均增收300元</t>
  </si>
  <si>
    <t>司背村朱屋，郑一、郑二，小组修复灌溉水渠</t>
  </si>
  <si>
    <t>朱屋、郑一、郑二小组新建一条长350米，0.5*0.5标准的水渠和</t>
  </si>
  <si>
    <t>项目实施后，产业基础引水灌溉得到有效改善，帮助农户增产增收，受益农户84户，260人，其中脱贫户10户65人，每年户均增收300元</t>
  </si>
  <si>
    <t>司背村枉屋小组排洪排污沟建设项目</t>
  </si>
  <si>
    <t>枉屋小组新建一条长400米，0.6*0.6标准的排洪排污沟</t>
  </si>
  <si>
    <t>项目实施后，产业基础引水灌溉得到有效改善，帮助农户增产增收，受益农户84户，260人，其中脱贫户10户65人，每年户均增收300元，改善人居环境条件。</t>
  </si>
  <si>
    <t>下营村新建水渠建设项目</t>
  </si>
  <si>
    <t>下营村</t>
  </si>
  <si>
    <t>新建蔬菜大棚产业基地排洪水圳，长700米，宽3米，深2米。</t>
  </si>
  <si>
    <t>项目实施后水渠提升修复后便于农户灌溉，受益群众160户720人，其脱贫户40户202人。</t>
  </si>
  <si>
    <t>下营村民委员会</t>
  </si>
  <si>
    <t>下营村产业车间项目</t>
  </si>
  <si>
    <t>项目实施后带动周边群众就业，受益群众160户720人，其脱贫户40户202人。</t>
  </si>
  <si>
    <t>下营村委会</t>
  </si>
  <si>
    <t>小田村抗旱管网基础设施建设项目</t>
  </si>
  <si>
    <t>小田村</t>
  </si>
  <si>
    <t>大棚蔬菜基地完善水利配套设施、安装110#PVC管300米，岭背坑、大岭背、西片等小组140#PVC管长约3800米等。</t>
  </si>
  <si>
    <t>项目实施后，改善蔬菜基地及岭背坑、大岭背、西片等小组产业因缺水问题、导致蔬菜基地及其他产业无法种植，完善后能有效解决该区域产业发展提质增效，帮助农户增产增收，受益农户32户137人，其中脱贫户17户68人。户均增收800元每年。</t>
  </si>
  <si>
    <t>小田村民委员会</t>
  </si>
  <si>
    <t>小田村烤烟基地基础设施维修项目</t>
  </si>
  <si>
    <t>维修编烟场地约800平方米、水沟约2000米、围墙设施维修420米、基础设施等。</t>
  </si>
  <si>
    <t>项目实施后，可带动当地群众发展烤烟种植，提供务工就业岗位，拓宽当地村民产业发展渠道，实现产业和务工增收，每年户均增收1000元。受益群众50户215人，其中脱贫户10户56人。</t>
  </si>
  <si>
    <t>新圩村产业车间项目</t>
  </si>
  <si>
    <t>新圩村</t>
  </si>
  <si>
    <t>项目完工后，将进一步壮大村集体经济，预计每年增收约3.5万元左右；预计受益人口数约29户131人，其中脱贫户7户32人，每户年增收约5000元。</t>
  </si>
  <si>
    <t>新圩村民委员会</t>
  </si>
  <si>
    <t>新圩村上屋小组农田基础设施建设项目</t>
  </si>
  <si>
    <t>上屋小组烂泥坑粮田灌溉水圳建设，宽0.6米、高0.6米、长300米；烂泥坑机耕道建设，宽3米、长300米。</t>
  </si>
  <si>
    <t>解决脱贫（监测）户16户86人120亩农田水利灌溉问题，改善生产条件，增产增收；解决脱贫（监测）户16户86人生产出行问题,改善生产条件。</t>
  </si>
  <si>
    <t>秧排村产业车间项目</t>
  </si>
  <si>
    <t>秧排村</t>
  </si>
  <si>
    <t>吸纳30户89人脱贫户监测对象务工就业及产业发展，户均年增收0.55万元，壮大村集体经济，年增收4.8万元；</t>
  </si>
  <si>
    <t>秧排村民委员会</t>
  </si>
  <si>
    <t>秧排村贵举坝桥梁加固</t>
  </si>
  <si>
    <t>秧排村贵举坝桥改建项目，建设内容为加固维修贵举坝桥梁，桥面宽2米*长50米，桥墩2个，护栏100米。</t>
  </si>
  <si>
    <t>建好后联通秧排村和下营村的产业交通道路，连带增强经济效益2倍，受益村3个，受益农户230户，</t>
  </si>
  <si>
    <t>杨梅村水渠水陂建设项目</t>
  </si>
  <si>
    <t>杨梅村</t>
  </si>
  <si>
    <t>杨梅村杨梅排、简屋、枉坑、河背段小组水渠水陂建设，长度1000米，款0.40米、高0.40，厚0.18米。</t>
  </si>
  <si>
    <t>农村基础设施项目：解决杨梅排、简屋、枉坑、河背段小组300多亩农田灌溉问题。</t>
  </si>
  <si>
    <t>杨梅村民委员会</t>
  </si>
  <si>
    <t>寨下村新建水渠项目</t>
  </si>
  <si>
    <t>寨下村</t>
  </si>
  <si>
    <t>寨下村大路坳泵房供给水管1000米，抽水泵一台，水渠维修600米。</t>
  </si>
  <si>
    <t>项目实施后，能有效解决当地农业耕种问题，降低生产种植成本，预计每年每亩增产增收200斤以上，同时提高村集体经济收益，受益户90户160人（其中脱贫户18户22人）。</t>
  </si>
  <si>
    <t>寨下村民委员会</t>
  </si>
  <si>
    <t>长江村产业车间项目</t>
  </si>
  <si>
    <t>长江村</t>
  </si>
  <si>
    <t>发展肉牛加工产业，促进产业发展，增加村集体收入，预计每年盈利4万元左右，收益主要用于产业持续发展所需，剩余收益主要用于村内公益事业运行维护、脱贫户帮扶等方面支出；同时，带动当地脱贫户13户52人务工就业，户均增收5000元以上。</t>
  </si>
  <si>
    <t>长江村民委员会</t>
  </si>
  <si>
    <t>长田村烤烟房项目</t>
  </si>
  <si>
    <t>长田村</t>
  </si>
  <si>
    <t>长田村新建烤烟房项目占地面积2000平方米，项目建成后预计年考烟量可达200亩。</t>
  </si>
  <si>
    <t>项目实施后，能有效保障当地烟农的烘烤需求，扩大烟叶种植面积，带动周边群众100户群众参与烟叶产业发展，其中脱贫户25户124人，户均年增收5000元以上。</t>
  </si>
  <si>
    <t>长田村民委员会</t>
  </si>
  <si>
    <t>长田村电力排灌泵站</t>
  </si>
  <si>
    <t>长田村新建电力排灌泵站为泵房一座、电机55kw、200#管道7km</t>
  </si>
  <si>
    <t>项目实施后，将增大长田村下族片区供水量，进一步改善生产条件，增产增收。</t>
  </si>
  <si>
    <t>中桂村大坪小组水陂水渠建设项目</t>
  </si>
  <si>
    <t>中桂村</t>
  </si>
  <si>
    <t>中桂村大坪小组水陂1座，宽20米*高2米；新建水渠长700米，宽70cm*高70cm</t>
  </si>
  <si>
    <t>项目实施后，解决200余亩耕地灌溉问题，解决70余亩低收入田块问题，增加了村民的收入，提高群众满意度，可使受益群众86余户411余人，其脱贫户15户72人。</t>
  </si>
  <si>
    <t>中桂村民委员会</t>
  </si>
  <si>
    <t>中桂村中三小组（低坝）新建泵站项目</t>
  </si>
  <si>
    <t>中桂村中三小组（低坝）泵站一个，管道500m</t>
  </si>
  <si>
    <t>项目实施后，解决425亩耕地灌溉问题，提高群众满意度，可使受益群众121户495余人，其脱贫户17户85人。</t>
  </si>
  <si>
    <t>周田村产业车间项目</t>
  </si>
  <si>
    <t>周田村</t>
  </si>
  <si>
    <t>新建产业车间1500㎡</t>
  </si>
  <si>
    <t>带动群众务工、农产品销售、产业发展户均年增收1万元以上，受益群众160户640人，其中脱贫户42户180人。</t>
  </si>
  <si>
    <t>周田村民委员会</t>
  </si>
  <si>
    <t>新建新能源汽车充电桩6个、充电桩棚200㎡、停车场道闸1套、箱变1套、地面硬化300㎡等。</t>
  </si>
  <si>
    <t>项目建成后，可有效增加村集体收益，受益群众62户262人，其中脱贫户及三类人员12户51人。</t>
  </si>
  <si>
    <t>周田镇人民政府</t>
  </si>
  <si>
    <t>周田镇两新社区安置点“微田园”项目</t>
  </si>
  <si>
    <t>紫云社区</t>
  </si>
  <si>
    <t>在安置点区域内建设微菜园3亩，土地平整2400㎡，土方清运300m³，围挡120m</t>
  </si>
  <si>
    <t>巩固脱贫攻坚成果，改善安置点生产生活条件，脱贫户三类人员6户19人</t>
  </si>
  <si>
    <t>紫云社区居民委员会</t>
  </si>
  <si>
    <t>祠堂下村麦园小组新建第二期肉牛养殖场项目</t>
  </si>
  <si>
    <t>祠堂下村</t>
  </si>
  <si>
    <t>麦园小组新建第二期牛场项目工程量（土地平整10亩，牛舍2000平方米，饲料车间600平方米，污水处理设备及排污管网700米，水电全套设施，水沟500米，0.3*0.3，地面硬化2000平方米，厚0.15，地磅等设施</t>
  </si>
  <si>
    <t>吸纳9户45人脱贫监测对象务工，户均年增收2.5万元，预计增加村集体经济收入10万元。</t>
  </si>
  <si>
    <t>祠堂下村民委员会</t>
  </si>
  <si>
    <t>麦园小组肉牛养殖场续建项目</t>
  </si>
  <si>
    <t>蓄水池4m*4m，高1.5m，牛场围挡长100m，宽2m，防晒卷帘长90m宽3m，水电设施地面硬化400平方米，生活用房100平方米</t>
  </si>
  <si>
    <t>祠堂下村永丰、范屋组道道路硬化</t>
  </si>
  <si>
    <t>永丰、范屋组道新建道路硬化700米，厚0.18米，宽3.15米，基础道路平整350米</t>
  </si>
  <si>
    <t>解决农户出行23户，其中脱贫（监测）户7户32人安全出行,改善生产生活条件</t>
  </si>
  <si>
    <t>祠堂下村麦园牛场、养鹅基地产业路</t>
  </si>
  <si>
    <r>
      <rPr>
        <sz val="14"/>
        <rFont val="宋体"/>
        <charset val="134"/>
      </rPr>
      <t>麦园牛场、养鹅基地</t>
    </r>
    <r>
      <rPr>
        <sz val="14"/>
        <color rgb="FFFF0000"/>
        <rFont val="宋体"/>
        <charset val="134"/>
      </rPr>
      <t>产业路道路硬化长1500米，</t>
    </r>
    <r>
      <rPr>
        <sz val="14"/>
        <color theme="1"/>
        <rFont val="宋体"/>
        <charset val="134"/>
      </rPr>
      <t>宽4米，厚0.18米（包括路面平整）</t>
    </r>
  </si>
  <si>
    <t>祠堂下村小龙沙小组水渠</t>
  </si>
  <si>
    <t>小龙沙小组新建水渠长700米，宽0.3米，高0.3米</t>
  </si>
  <si>
    <t>解决农户15户，其中脱贫（监测）户5户22人45亩农田水利灌溉问题，改善生产条件，增产增收</t>
  </si>
  <si>
    <t>大西坝村增丰小组至横迳小组产业发展路建设项目</t>
  </si>
  <si>
    <t>大西坝村</t>
  </si>
  <si>
    <r>
      <rPr>
        <sz val="14"/>
        <rFont val="宋体"/>
        <charset val="134"/>
      </rPr>
      <t>增丰至横迳小组</t>
    </r>
    <r>
      <rPr>
        <sz val="14"/>
        <color rgb="FFFF0000"/>
        <rFont val="宋体"/>
        <charset val="134"/>
      </rPr>
      <t>产业路宽4米X长1120米x厚0.18米</t>
    </r>
    <r>
      <rPr>
        <sz val="14"/>
        <color theme="1"/>
        <rFont val="宋体"/>
        <charset val="134"/>
      </rPr>
      <t>。</t>
    </r>
  </si>
  <si>
    <t>加强农村基础设施建设，推进乡村振兴，促进农业发展，解决42户190人生产出行问题，其脱贫户7户26人。</t>
  </si>
  <si>
    <t>大西坝村民委员会</t>
  </si>
  <si>
    <t>大西坝村大西坝小组桔柚基地建设项目</t>
  </si>
  <si>
    <t>大西坝小组新种植30亩桔柚基地项目设施。</t>
  </si>
  <si>
    <t>吸纳16户68人脱贫户监测对象务工，户均年增收1万元，壮大村集体经济，年增收3万元；</t>
  </si>
  <si>
    <t>芳园村产业车间建设项目</t>
  </si>
  <si>
    <t>芳园村</t>
  </si>
  <si>
    <t>新建车间800平方米，车间硬化800平方米、道路硬化200米（厚0.18米*4.5米）、水沟300米</t>
  </si>
  <si>
    <t>项目实施后，可每年为村集体经济增加10万元收入，用于发展村小型公益事业、增设公益性岗位，带动当地群众增加务工收入，可使120户480人受益（其中脱贫户27户），户均增收5000元以上。</t>
  </si>
  <si>
    <t>芳园村民委员会</t>
  </si>
  <si>
    <t>芳园村芳园小组人居环境整治项目</t>
  </si>
  <si>
    <t>原有路面塌方修补。新修路面硬化300米；砌石墙长50米，宽1.5米，高2.5米；排水沟300米，路灯25盏。</t>
  </si>
  <si>
    <t>项目实施后，村容村貌及基础设施得到有效改善，受益群众65户291人，其脱贫户25户96人。</t>
  </si>
  <si>
    <t>芳园村农饮水厂扩建项目</t>
  </si>
  <si>
    <r>
      <rPr>
        <sz val="14"/>
        <rFont val="宋体"/>
        <charset val="134"/>
      </rPr>
      <t>农饮水厂水陂加高扩容，增加排污口一个、拦砂坝一座、更换主水管15000米、开挖基础道路1000米及</t>
    </r>
    <r>
      <rPr>
        <sz val="14"/>
        <color rgb="FFFF0000"/>
        <rFont val="宋体"/>
        <charset val="134"/>
      </rPr>
      <t>青苗补偿款</t>
    </r>
    <r>
      <rPr>
        <sz val="14"/>
        <color theme="1"/>
        <rFont val="宋体"/>
        <charset val="134"/>
      </rPr>
      <t>等</t>
    </r>
  </si>
  <si>
    <t>项目实施后，农饮水厂供水得到有力保障，受益群众536户2345人，其脱贫户99户460人。</t>
  </si>
  <si>
    <t>河陂村河陂组至高坑组产业路道路硬化</t>
  </si>
  <si>
    <t>河陂村</t>
  </si>
  <si>
    <r>
      <rPr>
        <sz val="14"/>
        <rFont val="宋体"/>
        <charset val="134"/>
      </rPr>
      <t>河陂村河陂组至高坑组</t>
    </r>
    <r>
      <rPr>
        <sz val="14"/>
        <color rgb="FFFF0000"/>
        <rFont val="宋体"/>
        <charset val="134"/>
      </rPr>
      <t>产业路道路硬化1000米*4.5米*0.2米</t>
    </r>
  </si>
  <si>
    <t>项目实施后，有利于高坑组、上段子组、大颈山组和坳背组四个小组的83户286个村民出行通畅及脐橙产业运输通畅，带动村民的脐橙产业发展，促进村民增收。</t>
  </si>
  <si>
    <t>河陂村民委员会</t>
  </si>
  <si>
    <t>河陂村河陂组国坑产业路道路硬化</t>
  </si>
  <si>
    <r>
      <rPr>
        <sz val="14"/>
        <rFont val="宋体"/>
        <charset val="134"/>
      </rPr>
      <t>河陂村河陂组国坑</t>
    </r>
    <r>
      <rPr>
        <sz val="14"/>
        <color rgb="FFFF0000"/>
        <rFont val="宋体"/>
        <charset val="134"/>
      </rPr>
      <t>产业路道路硬化500米*4.5米*0.2米</t>
    </r>
  </si>
  <si>
    <t>项目实施后，有利于河陂组国坑内21户96人的养殖业和脐橙产业运输通畅，带动村民的养殖业、脐橙产业发展，促进村民增收。</t>
  </si>
  <si>
    <t>怀仁村仁峰水库至小焦坑水渠</t>
  </si>
  <si>
    <t>怀仁村</t>
  </si>
  <si>
    <t>新建水渠长度3000米，宽0.4米，高0.3米</t>
  </si>
  <si>
    <t>项目实施后解决300户1100人400亩农田水利灌溉问题，改善生产条件，增产增收，其中脱贫（监测）户35户85人；</t>
  </si>
  <si>
    <t>怀仁村民委员会</t>
  </si>
  <si>
    <t>迳口村新建养殖厂</t>
  </si>
  <si>
    <t>迳口村</t>
  </si>
  <si>
    <t>新建设迳口村养殖厂300平方米</t>
  </si>
  <si>
    <t>吸纳6户25人脱贫户监测对象务工，户均年增收1万元，壮大村集体经济，年增收3万元；</t>
  </si>
  <si>
    <t>迳口村民委员会</t>
  </si>
  <si>
    <t>新建帮扶车间</t>
  </si>
  <si>
    <t>龙车村</t>
  </si>
  <si>
    <t>在龙车村新修建钢架厂房400平方米，地面硬化400平方米，四周水沟160米</t>
  </si>
  <si>
    <t>项目实施后，可每年为村集体经济增加3万元收入，用于发展村小型公益事业、增设公益性岗位，带动本村群众增加务工收入，可使49户252人受益（其中脱贫户12户），户均增收2000元以上。</t>
  </si>
  <si>
    <t>龙车村民委员会</t>
  </si>
  <si>
    <t>新建肉牛养殖场</t>
  </si>
  <si>
    <t>在龙车村新修标准化牛场500平方米，基础配套设施。</t>
  </si>
  <si>
    <t>项目实施后，可每年为村集体经济增加2万元收入，用于发展村小型公益事业、增设公益性岗位，带动本村群众增加务工收入，可使236户892人受益（其中脱贫户48户），户均增收1500元以上。</t>
  </si>
  <si>
    <t>植保无人机购置</t>
  </si>
  <si>
    <t>购买一台大疆T60无人机</t>
  </si>
  <si>
    <t>推进粮食生产发展，提高机械化生产水平，带动当地群众241户892人，其中脱贫户49户185户，土地流转、产业发展及务工就业，年均户增收3000元以上，增加集体经济收入5100元。</t>
  </si>
  <si>
    <t>龙车村人居环境整治项目</t>
  </si>
  <si>
    <t>排水沟长200米，宽30厘米，高40厘米，厚12厘米；硬化600平方米，水泥路硬化长60米、宽3.5米、厚0.18米</t>
  </si>
  <si>
    <t>项目实施后，村容村貌及基础设施得到有效改善，受益群众66户256人</t>
  </si>
  <si>
    <t>塘屋小组产业路</t>
  </si>
  <si>
    <t>塘屋小组、粮食生产产业路共计500米，宽度3.5米，厚度0.18米，</t>
  </si>
  <si>
    <t>改善村容村貌及基础设施，提高群众交通安全满意度，受益群众32户78人，其脱贫户5户22人。</t>
  </si>
  <si>
    <t>南寨村道路修复</t>
  </si>
  <si>
    <t>南寨村</t>
  </si>
  <si>
    <r>
      <rPr>
        <sz val="14"/>
        <rFont val="宋体"/>
        <charset val="134"/>
      </rPr>
      <t>1.</t>
    </r>
    <r>
      <rPr>
        <sz val="14"/>
        <color rgb="FFFF0000"/>
        <rFont val="宋体"/>
        <charset val="134"/>
      </rPr>
      <t>秀塅组公路路基修复2处,4*3.5*0.18</t>
    </r>
    <r>
      <rPr>
        <sz val="14"/>
        <rFont val="宋体"/>
        <charset val="134"/>
      </rPr>
      <t>，放置涵管、浇筑水泥石头等
2.山子背江贱生入户便道破损修复，约300平方米。</t>
    </r>
  </si>
  <si>
    <t>加强农村基础设施建设，推进乡村振兴，促进农业发展。解决56户191人生产出行问题,改善生产条件，其中脱贫（监测）户9户33人。</t>
  </si>
  <si>
    <t>南寨村民委员会</t>
  </si>
  <si>
    <t>若竹水陂、水圳修复</t>
  </si>
  <si>
    <t>暗山脚下修复灌溉水渠400*0.4*0.4m，若竹水陂蓄水口修复放置涵管、水泥浆砌石</t>
  </si>
  <si>
    <t>项目实施后，可改善垇脑、中心小组耕地灌溉条件，帮助村民发展粮食产业，受益群众54户193人，其中脱贫户（监测）户17户49人。</t>
  </si>
  <si>
    <t>南寨村人居环境整治</t>
  </si>
  <si>
    <t xml:space="preserve">
1.公共基础照明15盏
2.山子背屋场环境整治，地面硬化600平方米</t>
  </si>
  <si>
    <t>项目实施后，可改善村人居环境条件，受益人口187户726人，其中脱贫（监测）户42户147人。</t>
  </si>
  <si>
    <t>农饮水厂提升及公路硬化</t>
  </si>
  <si>
    <t>南寨村小微农引提升，水厂加药储备房10平方米，水厂公路硬化300米，宽3.5米，高0.18米，维修管道水管300米</t>
  </si>
  <si>
    <t>加强农村基础设施建设，推进乡村振兴。受益人口187户726人，其中脱贫（监测）户42户147人。</t>
  </si>
  <si>
    <t>杉坑村河坑组、圆墩组水渠建设项目</t>
  </si>
  <si>
    <t>杉坑村</t>
  </si>
  <si>
    <t>新建杉坑村河坑组，圆墩组水渠1800米（40cm*40cm）</t>
  </si>
  <si>
    <t>项目实施后解决50户237人106亩农田水利灌溉问题，改善生产条件，增产增收，其中脱贫（监测）户18户73人；</t>
  </si>
  <si>
    <t>杉坑村民委员会</t>
  </si>
  <si>
    <t>杉坑村下排组扶贫车间建设项目</t>
  </si>
  <si>
    <t>杉坑村下排组</t>
  </si>
  <si>
    <t>在杉坑村下排组新建钢架结构车间，宽20米*长30米*高6米。及厂房地面硬化600㎡，水电配套设施，四周水沟建设</t>
  </si>
  <si>
    <t>项目实施后吸纳脱贫户36户124人务工，年增收6000元，壮大村集体经济，年增收50000元。</t>
  </si>
  <si>
    <t>杉坑村下排组民委员会</t>
  </si>
  <si>
    <t>上照村集体厂房建设项目</t>
  </si>
  <si>
    <t>上照村</t>
  </si>
  <si>
    <t>钢架结构厂房1440平方米</t>
  </si>
  <si>
    <t>上照村民委员会</t>
  </si>
  <si>
    <t>学堂下小组良田灌溉项目</t>
  </si>
  <si>
    <t>新建水陂：长7m、底2m、面0.6m、高2m、水圳长200m*宽30m*高30m</t>
  </si>
  <si>
    <t>项目实施后，可改善学堂下、上村等小组耕地灌溉条件，帮助村民发展粮食产业，受益群众150户450人，其脱贫户17户45人。</t>
  </si>
  <si>
    <t>坑尾小组通组路</t>
  </si>
  <si>
    <t>坑尾小组通组路：长600m、宽3.2m、厚度0.18m</t>
  </si>
  <si>
    <t>项目实施后，可改善坑尾、社杏小组村民生产生活出行方便，受益群众42户163人，其脱贫户6户25人。</t>
  </si>
  <si>
    <t>下照村新建肉牛养殖场</t>
  </si>
  <si>
    <t>下照村</t>
  </si>
  <si>
    <t>坪脑组新建一栋牛棚，建筑面积1000平方米，50米*200，钢架棚</t>
  </si>
  <si>
    <t>加强村集体收入，推动肉牛养殖产业发展，可为村集体带来经济效益6万元余元，带动脱贫户9户54人务工就业及产业发展，年均户增收15000元以上。</t>
  </si>
  <si>
    <t>下照村民委员会</t>
  </si>
  <si>
    <t>雁湖村新建肉牛养殖场</t>
  </si>
  <si>
    <t>雁湖村</t>
  </si>
  <si>
    <t>雁湖小组新建一栋牛场，建筑面积1000平方米，50米*200，钢架棚，污水处理设备及排污管网700米，水电全套设施，水沟500米，0.3*0.3，地面硬化1000平方米，厚0.15，地磅等设施</t>
  </si>
  <si>
    <t>雁湖村民委员会</t>
  </si>
  <si>
    <t>珠兰村新屋小组产业车间建设项目</t>
  </si>
  <si>
    <t>珠兰村</t>
  </si>
  <si>
    <t>新屋小组新建产业发展项目。新建车间800平方米，车间硬化800平方米、道路硬化200米（厚0.18米*4.5米）、水沟300米、挡土墙80米（1.5米宽*2米高）</t>
  </si>
  <si>
    <t>珠兰村民委员会</t>
  </si>
  <si>
    <t>珠兰村会杉线至瑶下小组通组公路</t>
  </si>
  <si>
    <t>新建珠兰村会杉线至瑶下小组通组公路1.5公里，3.5米*0.18米；涵管40米；（其他基础设施）</t>
  </si>
  <si>
    <t>解决脱贫户12户66人安全出行,改善生产生活条件；</t>
  </si>
  <si>
    <t>珠兰村塘头下小组新建水渠</t>
  </si>
  <si>
    <t>新建珠兰村塘头下小组新建水渠1500米（0.4米*0.4米）</t>
  </si>
  <si>
    <t>解决脱贫户31户138人80亩农田水利灌溉问题，改善生产条件，增产增收；</t>
  </si>
  <si>
    <t>堆粪场建设项目</t>
  </si>
  <si>
    <t>禾坪下村</t>
  </si>
  <si>
    <t>采用“飞地抱团发展”模式，在庄埠村新建钢架堆粪棚360平方米，地面硬化360平方米等。（禾坪下村出资20万元）</t>
  </si>
  <si>
    <t>项目建成后，可大力发展肉牛产业，改善肉牛产业基地的生产条件，带动当地村民就业，使农户约20户121人（其中脱贫户及三类人群5户30人）受益，预计每户年增收20000元，增加村集体收入10000元，用于持续改善人居环境整治、增设公益性岗位、完善村基础设施建设等公益性事业。</t>
  </si>
  <si>
    <t>禾坪下村民委员会</t>
  </si>
  <si>
    <t>大段、老屋、丰村丰树下、水利修复项目</t>
  </si>
  <si>
    <t>禾坪下村丰村小组大禾坑蓄水山塘整治及新建水渠2000米（其中大段组500米、老屋组河陀湾500米、丰村组丰村坑600米、丰树下400米）</t>
  </si>
  <si>
    <t>项目建成后，可提升禾坪下村产业产值，提高农户种植积极性，受益户数120户365人，其中脱贫户13户72人，预计户均年收入提高2000元以上，提高农户及脱贫户收入水平。</t>
  </si>
  <si>
    <t>购买1台收割机、1台大型插秧机</t>
  </si>
  <si>
    <t>项目建成后每年为村集体增加2万元收入，持续发展现代农业，加快生产进度，受益农户40户188人，其中脱贫户13户72人，预计每户增收1000元。</t>
  </si>
  <si>
    <t>营子、大段、老屋、丰村、竹山下、机耕道建设项目</t>
  </si>
  <si>
    <t>禾坪下村5个小组农用机械无法通行的，新建机耕道5公里等</t>
  </si>
  <si>
    <t>项目建成后，每年为村集体增加1万元收入，持续发展现代农业，加快生产进度，受益农户80户320人，其中脱贫户13户72人，预计每户增收1000元。</t>
  </si>
  <si>
    <t>公共卫生厕所（一座）</t>
  </si>
  <si>
    <t>新建公共卫生间1座</t>
  </si>
  <si>
    <t>项目建成后，完善村基础设施建设、增设公益性岗位等公益事业，受益脱贫户30户80人，其中脱贫户13户73人，每年增收1000元。</t>
  </si>
  <si>
    <t>丹坑河河道整治加固</t>
  </si>
  <si>
    <t>河道整治（大段禾寮前至廉江河接口处）约2.5公里河道整治加固。</t>
  </si>
  <si>
    <t>项目建成后，30余亩水毁粮田得到保护，每年为村集体增加1万元收入，持续发展现代农业，受益农户户80户320人，其中脱贫户13户74人。</t>
  </si>
  <si>
    <t>购置农业产业加工车间</t>
  </si>
  <si>
    <t>购置西江镇农业产业加工车间180㎡</t>
  </si>
  <si>
    <t>项目实施后，预计每年为村集体经济增加2.7万元，用于持续改善人居环境、完善村基础设施建设、增设公益性岗位，受益脱贫户30户135人，户均增收2000元以上。同时，整个园区为全县提供4500个就业岗位，其中脱贫户、监测对象750个就业岗位，每年户均增收3万元以上。</t>
  </si>
  <si>
    <t>下坝、老屋、新屋、下车小组粮食生产灌溉水渠、机耕道建设项目</t>
  </si>
  <si>
    <t>下基村</t>
  </si>
  <si>
    <t>在下坝上坑、老屋长修角、新屋上段、下车塘头下、下车枫树排新修水渠，三面不见土硬化长1200米（规格40x40)；下车组塘头下新修机耕道2.5x300米，开挖水沟0.5x300米，下车枫树排新修机耕道2.5x200米，开挖水沟0.5x200米。</t>
  </si>
  <si>
    <t>项目建成后，可促进180多亩烟叶产业灌溉，改善生产条件，受益户数176户892人，其中脱贫户受益53户324人，预计每年户均增收3000元，为村集体增加1万元年收入，用于持续改善人居环境整治、增设公益性岗位、完善村基础设施建设等公益性事业。</t>
  </si>
  <si>
    <t>42</t>
  </si>
  <si>
    <t>下基村民委员会</t>
  </si>
  <si>
    <t>烟叶产业烤烟房及周边基础设施建设项目</t>
  </si>
  <si>
    <t>新建烤烟房1座，树脂瓦80平方米，水泥坪硬化160平方米，密集烤房成套设备2套，外置颗粒燃烧机6套。</t>
  </si>
  <si>
    <t>项目建成后，每年预计可增加村集体收入约1万元，用于持续改善人居环境、完善村基础设施建设、增设公益性岗位等公益事业，受益农户35户148人，其中脱贫户10户52人，预计每户年增收3000元。</t>
  </si>
  <si>
    <t>对门岭、下坝小组产业生产路建设项目</t>
  </si>
  <si>
    <t>在下坝、对门岭小组新修产业生产路3.5x0.18x300米。</t>
  </si>
  <si>
    <t>项目建成后，为村集体增加约0.5万元收入，用于持续改善人居环境、完善村基础设施建设、增设公益性岗位等公益事业，受益农户22户108人，其中带动脱贫户就业8户59人。</t>
  </si>
  <si>
    <t>下坝水库、山背山塘、上坑山塘路面硬化建设项目</t>
  </si>
  <si>
    <t>下坝水库、山背山塘、上坑山塘路面硬化3.5x0.18x350米</t>
  </si>
  <si>
    <t>项目建成后，为村集体增加约0.5万元收入，用于持续改善人居环境、完善村基础设施建设、增设公益性岗位等公益事业，受益农户58户220人，其中带动脱贫户就业16户89人。</t>
  </si>
  <si>
    <t>脱贫户及“三类人员”等住房修缮项目</t>
  </si>
  <si>
    <t>巩固三保障成果，对全乡房屋补漏约400平方米，脱贫户及“三类人员”自来水管修复约500米。</t>
  </si>
  <si>
    <t>项目建成后，解决全乡脱贫户及“三类人员”73户231人的住房安全，提高满意度。</t>
  </si>
  <si>
    <t>茶油加工仓储中心建设项目</t>
  </si>
  <si>
    <t>新建框架结构厂房主体1600平方米，地面硬化1600平方米，排水沟200米等。</t>
  </si>
  <si>
    <t>项目建成后，可大力发展茶油加工产业，改善茶油产业的生产条件，带动当地村民就业45人，使农户约40户211人（其中脱贫户及三类人群15户71人）受益，预计每户年增收30000元，增加村集体收入150000元，用于持续改善人居环境整治、增设公益性岗位、完善村基础设施建设等公益性事业。</t>
  </si>
  <si>
    <t>寨富村粮食产业发展（农田灌溉）项目</t>
  </si>
  <si>
    <t>寨富村</t>
  </si>
  <si>
    <t>新渡坑小组新建40*40三面不见土水渠1000米，新增下田板10块，土方开挖回填1000立方米，黄土极机耕路平整，垫碎石，宽3米，长500米。</t>
  </si>
  <si>
    <t>寨富村民委员会</t>
  </si>
  <si>
    <t>光伏基地建设项目</t>
  </si>
  <si>
    <t>寨富村屋顶搭建光伏基地，占地300平方米，功率60千瓦。</t>
  </si>
  <si>
    <t>项目建成后，预计村集体经济每年增加1.5万元，用于持续改善人居环境整治、增设公益性岗位、完善村基础设施建设等公益性事业，受益农户374户1740人，其中脱贫户95户508人。</t>
  </si>
  <si>
    <t>举口蔬菜大棚周边水土流失治理项目</t>
  </si>
  <si>
    <t>举口蔬菜大棚水土流失缺口填方400立方米，新建0.8*0.8三面不见土水渠120米，新建0.4*0.4三面不见土水渠30米，机耕路宽3米长100米。</t>
  </si>
  <si>
    <t>项目的建设，可对因水土流失造成的塌方进行修复，改善蔬菜大棚的生产条件，吸纳15户脱贫户监测对象务工，流转土地104亩，受益户数176户892人，其中脱贫户受益19户102人，预计每年户均增收3000元，为村集体增加1万元年收入，用于持续改善人居环境整治、增设公益性岗位、完善村基础设施建设等公益性事业。</t>
  </si>
  <si>
    <t>寨富村杉排基础设施提升项目</t>
  </si>
  <si>
    <t>排污沟400米，新建硬化地面1300平方米，清表3000立方米，工具房40平方米，石砌挡墙200立方米等。</t>
  </si>
  <si>
    <t>项目实施后，完善村基础设施建设，改善各小组人居环境提升全村整体村容村貌，提高村民幸福指数，受益户数96户509人，其中脱贫户受益19户102人。</t>
  </si>
  <si>
    <t>举口、车田坝蔬菜大棚周期性换膜项目</t>
  </si>
  <si>
    <t>寨富村举口蔬菜大棚104亩、车田坝大棚35亩，全部进行周期性换膜.</t>
  </si>
  <si>
    <t>项目实施后，有效完善当地蔬菜大棚种植基地生产设施，按“四个一批”产业发展要求，补齐产业发展短板弱项，强化联农带农机制，持续发挥资产效益，受益农户176户892人，其中脱贫户57户298人，户均年增收1000元以上。</t>
  </si>
  <si>
    <t>寨富村新渡等四个小组水渠新建项目</t>
  </si>
  <si>
    <t>新渡小组新建40*40三面不见土水渠300米，杉排小组新建40*40三面不见土水渠500米。</t>
  </si>
  <si>
    <t>项目建成后，可促进新渡四个小组烟叶产业灌溉，改善生产条件，受益户数137户692人，其中脱贫户53户284人，预计每年户均增收3000元，为村集体增加1万元年收入，用于持续改善人居环境整治、增设公益性岗位、完善村基础设施建设等公益性事业。</t>
  </si>
  <si>
    <t>寨富村来富桥头公厕建设项目</t>
  </si>
  <si>
    <t>寨富村来富桥头附近，新建一座8蹲位（男女各4蹲位）的公厕，完善水、电、路等基础设施。</t>
  </si>
  <si>
    <t>项目实施后，完善村基础设施建设，改善各小组人居环境提升全村整体村容村貌，提高村民幸福指数，受益户数374户1740人，其中脱贫户受益68户352人。</t>
  </si>
  <si>
    <t>庄溪茶场基础设施建设项目</t>
  </si>
  <si>
    <t>庄溪茶场硬化300米道路，宽2.5米，厚0.18米。</t>
  </si>
  <si>
    <t>项目建成后，可改善庄溪茶场的生产条件，吸纳25户脱贫户监测对象务工，受益户数374户1740人，其中脱贫户25户122人，预计每年户均增收3000元，为村集体增加1万元年收入，用于持续改善人居环境整治、增设公益性岗位、完善村基础设施建设等公益性事业。</t>
  </si>
  <si>
    <t>寨富村高标准农田提升项目</t>
  </si>
  <si>
    <t>倒坝垄土地平整10000平方米，配套水渠0.4米*0.4米三面不见土水渠300米，紫土栋硬化水渠0.4米*0.4米三面不见土水渠400米.</t>
  </si>
  <si>
    <t>项目建成后，可促进烟叶产业灌溉，改善生产条件，受益户数206户1121人，其中脱贫户受益43户216人，预计每年户均增收3000元，为村集体增加1万元年收入，用于持续改善人居环境整治、增设公益性岗位、完善村基础设施建设等公益性事业。</t>
  </si>
  <si>
    <t>寨富村寨下河排滑坡治理项目</t>
  </si>
  <si>
    <t>寨下河排1公里滑坡治理，降坡清理土方800立方米，安装防护网5000平方米。</t>
  </si>
  <si>
    <t>项目建成后，可改善寨下滑坡治理，解决安全隐患问题，提升村容村貌，受益农户52户275人（其中脱贫户10户47人）居住舒适度，提升周边居民幸福指数。</t>
  </si>
  <si>
    <t>寨富村濂江河（杉排段）水土流失治理项目</t>
  </si>
  <si>
    <t>寨富村濂江河杉排河段建护堤，宽0.6米，高3米，长800米。</t>
  </si>
  <si>
    <t>项目建成后，可改善濂江河（杉排段）水土流失，解决河道安全隐患问题，提升村容村貌，受益农户374户1740人（其中脱贫户68户352人）居住舒适度，提升周边居民幸福指数。</t>
  </si>
  <si>
    <t>狮头鹅养殖产业基地项目</t>
  </si>
  <si>
    <t>卷中坝新建养鹅大棚800平方米，水池600平方米，深1.5米；饲料储存室200平方米。</t>
  </si>
  <si>
    <t>项目建成后，可大力发展狮头鹅养殖，降低养殖成本，改善狮头鹅产业的运输和生产条件，带动当地村民就业，使农户约20户101人（其中脱贫户8户30人）受益，预计每户年增收4000元，增加村集体收入10000元，用于持续改善人居环境整治、增设公益性岗位、完善村基础设施建设等公益性事业。</t>
  </si>
  <si>
    <t>新建蔬菜大棚项目</t>
  </si>
  <si>
    <t>举口小组新建蔬菜大棚45亩，0.4米*0.4米排水沟2000米等。</t>
  </si>
  <si>
    <t>项目实施后，有效改善农业产业生产条件，完善产业链条，为庄埠提供就业岗位40个，受益户数40户219人，其中脱贫户6户29人，可使每户村民年增收3000元，为村集体增加5万元收入。</t>
  </si>
  <si>
    <t>秸秆打捆机购置项目</t>
  </si>
  <si>
    <t>购置秸秆打捆机2台</t>
  </si>
  <si>
    <t>项目建成后，每年为村集体增加2万元收入，持续发展现代农业，解决秸秆回收问题，受益农户216户1256人，其中脱贫户48户261人，预计每户增收4000元.</t>
  </si>
  <si>
    <t>茶旅融合民宿建设项目</t>
  </si>
  <si>
    <t>建设寨富村茶旅融合4套民宿的建筑面积共280平方米，硬化600平方米。</t>
  </si>
  <si>
    <t>项目建成后，委托子公司运营，大力发展旅游产业，留住游客，带动当地村民就业，使农户约25户121人（其中脱贫户5户21人）受益，预计每户年增收4000元，增加村集体收入10000元，用于持续改善人居环境整治、增设公益性岗位、完善村基础设施建设等公益性事业。</t>
  </si>
  <si>
    <t>21</t>
  </si>
  <si>
    <t>樟坑村粮食生产产业发展项目</t>
  </si>
  <si>
    <t>樟坑村</t>
  </si>
  <si>
    <t>长龙坑小组新建山塘一座、九龙佛小组、王竹坑小组、山梓背小组新建水陂各一座、坝面长度5米，高度2米，宽度1.2米*1.8米；解决100余亩农田灌溉用水问题。</t>
  </si>
  <si>
    <t>项目建成后，可使樟坑村85户389人户均年收入提高3000元以上，其中脱贫户22户122人，提高农户及脱贫户种植积极性。</t>
  </si>
  <si>
    <t>樟坑村民委员会</t>
  </si>
  <si>
    <t>樟坑村粮食生产灌溉项目</t>
  </si>
  <si>
    <t>水渠损毁严重：1、樟坑尾至庄背坑小组新建水渠40cm*40cm,长1000米；2、庄背坑小组至黎塘塅新建水渠40cm*40cm,长度400米；3、塘背湾小组新建水渠:规格40cm*40cm，长300米；</t>
  </si>
  <si>
    <t>项目建成后，可使樟坑村72户362人户均年收入提高3000元以上，其中脱贫户45户270人，提高农户及脱贫户种植积极性。</t>
  </si>
  <si>
    <t>樟坑村基础设施提升项目</t>
  </si>
  <si>
    <t>樟坑村长龙坑小组路面（规格：宽4m）修复3000米；山梓背小组路面（规格：宽4m）修复2000米；樟坑村庄背坑小组道路（规格：宽4m）硬化500米，河道清理2000米、人居环境整治400平方</t>
  </si>
  <si>
    <t>项目建成后，可使樟坑村农户197户875人生活环境得到提升，改善村容村貌，提高村民生活满意度。</t>
  </si>
  <si>
    <t>樟坑村产业路建设</t>
  </si>
  <si>
    <t>修建九龙佛禾木迳产业路长400米*宽3.5米*厚18CM.</t>
  </si>
  <si>
    <t>项目建成后，为村集体增加约0.9万元收入，用于持续改善人居环境、完善村基础设施建设、增设公益性岗位等公益事业，受益农户30户125人，其中带动脱贫户就业15户89人。</t>
  </si>
  <si>
    <t>购置西江镇农业产业加工车间320㎡</t>
  </si>
  <si>
    <t>项目实施后，预计每年为村集体经济增加4.8万元，用于持续改善人居环境、完善村基础设施建设、增设公益性岗位，受益脱贫户30户135人，户均增收2000元以上。同时，整个园区为全县提供4500个就业岗位，其中脱贫户、监测对象750个就业岗位，每年户均增收3万元以上。</t>
  </si>
  <si>
    <t>烟叶产业烤烟房及基础设施建设项目</t>
  </si>
  <si>
    <t>正坑村</t>
  </si>
  <si>
    <t>新建烤烟房4座、水泥混凝土硬化200平方米、密集烤房成套设备4套、外置式颗粒燃烧机20套，
维修烤烟门窗28座。</t>
  </si>
  <si>
    <t>项目建成后，每年预计可增加村集体收入约5万元，用于持续改善人居环境、完善村基础设施建设、增设公益性岗位等公益事业，受益农户15户73人，其中脱贫户8户38人，预计每户年增收3000元。</t>
  </si>
  <si>
    <t>正坑村民委员会</t>
  </si>
  <si>
    <t>车对下渔业产业发展项目</t>
  </si>
  <si>
    <t>清淤5000立方米，新建3.5米宽产业路300米等。</t>
  </si>
  <si>
    <t>项目建成后，增加村集体收入，完善下游100余亩良田灌溉，可使32户152人实现户均增收1000元以上，其中脱贫户5户25人，提高村民生活满意度。</t>
  </si>
  <si>
    <t>产业公路维修项目</t>
  </si>
  <si>
    <t>在正坑村欠脑、高佛堂、东山下、何屋场等小组新建1500米，宽3.5米水泥产业路，下茜坑、凹背小组维修100米通组路，宽3.5米及其他基础设施,凹背小组建设一座高8米,宽2米的堡坎.</t>
  </si>
  <si>
    <t>项目建成后，方便102户350人村民出行，其中脱贫户35户168人，消除交通安全隐患，提升满意度。</t>
  </si>
  <si>
    <t>粮食生产水利修复项目</t>
  </si>
  <si>
    <t>正坑村车对下水尾新修水渠2000米、欠脑新建水渠3000米，塘坑新建水渠1000米，规格40cm×40cm，改建水陂一座。</t>
  </si>
  <si>
    <t>完善农田灌溉设施，有效改善生产条件，带动受益群众40户249人，其中脱贫户23户139人，户均年增收2000元以上。</t>
  </si>
  <si>
    <t>光伏发电项目</t>
  </si>
  <si>
    <t>在屋顶搭设80千瓦的太阳能光伏电站</t>
  </si>
  <si>
    <t>项目建成后，预计村集体经济每年增加3万元，用于持续改善人居环境整治、增设公益性岗位、完善基础设施，收益农户20户98人，其中脱贫户15户75人。</t>
  </si>
  <si>
    <t>庄樟线基础设施提升项目</t>
  </si>
  <si>
    <t>排水沟修复1000米，排污沟建设500米，维照明设施320盏，更换灯杆15根。</t>
  </si>
  <si>
    <t>项目建成后，可提升庄樟线沿线农户生活水平，提高农户满意度，受益户数195户752人，其中脱贫户25户126人，方便群众出行，消除安全隐患。</t>
  </si>
  <si>
    <t>灵芝产业发展项目</t>
  </si>
  <si>
    <t>新修拦水坝100米，顶棚遮阳网换新35000平方米，购置大功率抽水泵2台，建设棚内喷淋降温系统一套，大棚周边监控一套，维修棚内电路，新建厂房100平米。</t>
  </si>
  <si>
    <t>项目建成后，可促进灵芝产业发展，改善生产条件，完善产业配套基础设施，为庄埠提供就业岗位20个，受益户数25户132人，其中脱贫户5户20人，可使每户村民年增收3000元，为村集体增加5万元收入，用于持续改善人居环境整治、增设公益性岗位、完善基础设施。</t>
  </si>
  <si>
    <t>雷竹产业加工车间</t>
  </si>
  <si>
    <t>新建加工厂房1000平方米，硬化2000平方米。</t>
  </si>
  <si>
    <t>项目建成后，可促进雷竹产业发展，改善生产条件，完善产业配套基础设施，为庄埠提供就业岗位20个，受益户数56户232人，其中脱贫户8户32人，可使每户村民年增收3000元，为村集体增加5万元收入，用于持续改善人居环境整治、增设公益性岗位、完善基础设施。</t>
  </si>
  <si>
    <t>黄背塘烟叶产业灌溉项目</t>
  </si>
  <si>
    <t>庄埠村</t>
  </si>
  <si>
    <t>1、李光升屋背水渠接通至上田鸦雀排铺设PE热熔管700米 
2、加油站原PPC管道建立一个闸阀
3、铜锣陂40#*40#700米。
4、单水坑口100#*100#300米。
5、铜锣湾30#*30#300米。
6、连塘坑口40#*40#600米。</t>
  </si>
  <si>
    <t>项目建成后可持续改善周边120亩粮田，受益户数182户915人，其中脱贫户受益30户132人，提供就业岗位30个，预计每年户均增收3000元。为村集体增加0.5万元年收入，用于持续改善人居环境整治、增设公益性岗位、完善村基础设施建设等公益性事业。</t>
  </si>
  <si>
    <t>庄埠村民委员会</t>
  </si>
  <si>
    <t>稻虾基地产业提升项目</t>
  </si>
  <si>
    <t>1、改建一座长15米宽3.5米的产业桥，石块护坡长60米，高2.5米，对龙虾基地内部3千米产业路进行维护
2、龙虾基地周边水渠维修300米</t>
  </si>
  <si>
    <t>项目建成后，可促进稻虾产业发展，改善运输和生产条件，完善产业配套基础设施，维护农户交通安全，受益户数140户702人，其中脱贫户受益8户52人。</t>
  </si>
  <si>
    <t>紫土岽烟叶产业灌溉项目</t>
  </si>
  <si>
    <t>铺设P热熔管3000米、闸阀35个，保护井25个、挖机开沟填土3000米等</t>
  </si>
  <si>
    <t>项目建成后，可促进紫土岽50多亩烟叶产业灌溉，改善生产条件，受益户数25户145人，其中脱贫户受益8户52人，预计每年户均增收3000元。为村集体增加0.5万元年收入，用于持续改善人居环境整治、增设公益性岗位、完善村基础设施建设等公益性事业。</t>
  </si>
  <si>
    <t>黄背塘污水治理项目</t>
  </si>
  <si>
    <t>铺设污水管600米、排水沟700米、氧化池40立方米一个及周边基础设施建设。</t>
  </si>
  <si>
    <t>项目建成后，可完善黄背塘小组基础设施、提升村容村貌，可使黄背塘小组57户228人（其中脱贫户10户47人）居住舒适度，提升周边居民幸福指数。</t>
  </si>
  <si>
    <t>狮头鹅养殖项目</t>
  </si>
  <si>
    <t>大顶下新建保温棚总占地面积300平方米，基础设施水电路300米。</t>
  </si>
  <si>
    <t>农产品交易中心二期</t>
  </si>
  <si>
    <t>占地面积60平方米，层高3.3米。</t>
  </si>
  <si>
    <t>项目实施后，预计每年为村集体经济增加1.2万元，用于持续改善人居环境、完善村基础设施建设、增加公益性岗位、产业发展等，受益农户34户172人，其中脱贫户12户54人，年均增收2000元以上。</t>
  </si>
  <si>
    <t>肉牛产业基地水电安装工程</t>
  </si>
  <si>
    <t>新增地磅一座，产业基地铁丝围栏300米，铁门10平方米，PE管220米，PVC管150米，园区内电缆线60米，电线550米。</t>
  </si>
  <si>
    <t>项目建成后，可大力发展肉牛产业，降低肉牛养殖成本，改善肉牛产业的运输和生产条件，带动当地村民就业，使农户约20户111人（其中脱贫户8户30人）受益，预计每户增加4000元，增加村集体收入90000元，用于持续改善人居环境整治、增设公益性岗位、完善村基础设施建设等公益性事业。</t>
  </si>
  <si>
    <t>南塘坑烟叶产业灌溉项目</t>
  </si>
  <si>
    <t>马坑60#*60#300米、吴坑口60#*60#500米。南塘坑屋门口40#*40#300米。增坑40#*40#300米、小山至罗屋60#*60#500米。陈坑、大禾坑、河口、大卷坑、二甲坑等田块新增40个下田涵管，机耕路新增20处机器调头坪，1860余亩农田供水困难。</t>
  </si>
  <si>
    <t>项目建成后，可促进1860多亩烟叶产业灌溉，改善生产条件，受益户数186户1012人，其中脱贫户受益35户193人，预计每年户均增收3000元。为村集体增加1万元年收入，用于持续改善人居环境整治、增设公益性岗位、完善村基础设施建设等公益性事业。</t>
  </si>
  <si>
    <t>线香厂厂房建设项目</t>
  </si>
  <si>
    <t>新建线香产业加工车间500平方米，排水沟200米，配套建设加工车间供水供电设施。</t>
  </si>
  <si>
    <t>项目建成后，可促进线香产业发展，改善运输和生产条件，完善产业配套基础设施，为庄埠提供就业岗位20个，受益户数20户106人，其中脱贫户6户29人，可使每户村民年增收3000元，为村集体增加2.5万元收入。</t>
  </si>
  <si>
    <t>新建烤烟房1座，树脂瓦80平方米，水泥坪硬化160平方米，密集烤房成套设备2套，外置颗粒燃烧机6套，对48座老旧烤房线路进行更换。</t>
  </si>
  <si>
    <t>项目建成后，每年预计可增加村集体收入约5万元，用于持续改善人居环境、完善村基础设施建设、增设公益性岗位等公益事业，收益户数68户308人，其中脱贫户25户122人，预计每户年增收3000元。</t>
  </si>
  <si>
    <t>蔬菜大棚周期性换膜</t>
  </si>
  <si>
    <t>蔬菜大棚周期性换膜250亩</t>
  </si>
  <si>
    <t>项目实施后，有效完善当地蔬菜大棚种植基地生产设施，按“四个一批”产业发展要求，补齐产业发展短板弱项，强化联农带农机制，持续发挥资产效益，受益农户276户1392人，其中脱贫户92户458人，户均年增收1000元以上。</t>
  </si>
  <si>
    <t>“小田变大田”建设项目</t>
  </si>
  <si>
    <t>对全乡范围内400亩水田进行小田变大田宜机化改造。</t>
  </si>
  <si>
    <t>项目建成后，可改进全乡小田块，改善生产条件，便于大户整体承包，流转水田400亩，受益户数206户1121人，其中脱贫户受益61户327人，预计每年户均增收3000元，为村集体增加1万元年收入，用于持续改善人居环境整治、增设公益性岗位、完善村基础设施建设等公益性事业。</t>
  </si>
  <si>
    <t>购置西江镇农业产业加工车间400㎡</t>
  </si>
  <si>
    <t>项目实施后，预计每年为村集体经济增加6万元，用于持续改善人居环境、完善村基础设施建设、增设公益性岗位，受益脱贫户30户135人，户均增收2000元以上。同时，整个园区为全县提供4500个就业岗位，其中脱贫户、监测对象750个就业岗位，每年户均增收3万元以上。</t>
  </si>
  <si>
    <t>白沙村禾上田至屋背坑岽建设移动架线项目</t>
  </si>
  <si>
    <t>白沙村</t>
  </si>
  <si>
    <t>在禾上田至屋背坑岽长800米</t>
  </si>
  <si>
    <t>完善村基础设施建设，方便群众生活生产，提高群众生活满意度，受益群众258户1160人。</t>
  </si>
  <si>
    <t>白沙村民委员会</t>
  </si>
  <si>
    <t>白沙村油茶加工机械设备添置建设项目</t>
  </si>
  <si>
    <t>购置榨油机械设备一套</t>
  </si>
  <si>
    <t>现代化榨油设备能够更高效利用油茶籽，在扶贫车间添置榨油设备，减少原料的浪费，带动当地油茶产业发展，受益群众539户2356人，其中脱贫户75户366人，户均年增收1000元以上。</t>
  </si>
  <si>
    <t>白沙村朱高佛水渠建设项目</t>
  </si>
  <si>
    <t>朱高佛小组300米水渠建设</t>
  </si>
  <si>
    <t>在朱高佛小组建设水渠，完善基础设施，便于粮食生产，受益群众58户共计354人。</t>
  </si>
  <si>
    <t>大陂村烤烟房光伏工程建设项目</t>
  </si>
  <si>
    <t>大陂村</t>
  </si>
  <si>
    <t>新建分布式光伏电站4000千瓦</t>
  </si>
  <si>
    <t>光伏发电增加村里的收入5万元，通过公益性岗位及公益事业劳务支出提高8户脱贫户收入2000元。受益群众12户15人</t>
  </si>
  <si>
    <t>大陂村民委员会</t>
  </si>
  <si>
    <t>大陂村老会杉线至排脑小组通组路硬化项目</t>
  </si>
  <si>
    <t>老会杉线至排脑通组路硬化，规格：宽3.5米、长0.5公里、厚度18公分</t>
  </si>
  <si>
    <t>解决41户208人安全出行,改善生产生活条件。受益群众41户208人。</t>
  </si>
  <si>
    <t>大陂村老会杉线至下长坑小组通组路硬化项目</t>
  </si>
  <si>
    <t>老会杉线至下长坑通组路硬化，规格：宽3.5米、长0.8公里、厚度18公分。</t>
  </si>
  <si>
    <t>解决48户252人安全出行,改善生产生活条件。受益群众48户252人。</t>
  </si>
  <si>
    <t>大陂村丰树至安下通组路硬化项目</t>
  </si>
  <si>
    <t>丰树至安下通组路硬化，规格宽3.5米、长400米、厚度18公分。</t>
  </si>
  <si>
    <t>解决36户189人安全出行,改善生产生活条件。受益群众36户189人。</t>
  </si>
  <si>
    <t>大陂村大陂小组入户路硬化项目</t>
  </si>
  <si>
    <t>大陂小组入户路硬化，宽2.5米、长1200米、厚度0.5公分。</t>
  </si>
  <si>
    <t>解决42户198人安全出行,改善生产生活条件。受益群众42户198人。</t>
  </si>
  <si>
    <t>大陂村砖石下小组水渠硬化项目</t>
  </si>
  <si>
    <t>砖石下小组水渠硬化，宽3.5米、长200米、0.8公分。</t>
  </si>
  <si>
    <t>解决32户165人生产生活条件。受益群众32户165人。</t>
  </si>
  <si>
    <t>大陂村西坑小组水渠硬化项目</t>
  </si>
  <si>
    <t>西坑小组水渠硬化，宽3.5米、长200米、0.8公分。</t>
  </si>
  <si>
    <t>解决33户145人改善生产生活条件。受益群众33户145人。</t>
  </si>
  <si>
    <t>大排村柴子岗加工车间建设项目</t>
  </si>
  <si>
    <t>大排村</t>
  </si>
  <si>
    <t>新建加工车间240平方米</t>
  </si>
  <si>
    <t>吸纳139户脱贫户监测对象务工，非脱贫户105户对象务工。户均年增收3000元以上，每年增加村集体经济收入7.2万元。</t>
  </si>
  <si>
    <t>大排村民委员会</t>
  </si>
  <si>
    <t>大排村会杉线至鱼塘道路硬化项目</t>
  </si>
  <si>
    <t>会杉线至鱼塘道路硬化2.5公里 宽5米 厚0.18米</t>
  </si>
  <si>
    <t>解决脱贫45户221人安全出行,改善生产生活条件。受益群众126户632人。</t>
  </si>
  <si>
    <t>大排村新村至半塅道路硬化项目</t>
  </si>
  <si>
    <t>新村至半塅道路硬化0.8公里 宽3.5米 厚0.18米</t>
  </si>
  <si>
    <t>解决脱贫（监测）13户67人安全出行,改善生产生活条件，受益群众57户285人。</t>
  </si>
  <si>
    <t>大排村梅陂桥建设项目</t>
  </si>
  <si>
    <t>梅陂老桥长10米、宽5米，高6米；农中老桥长10米、宽5米，高6米</t>
  </si>
  <si>
    <t>解决脱贫户13户58人安全出行，解决村民及车辆37户205人安全出行,改善生产生活条件，受益群众52户268人。</t>
  </si>
  <si>
    <t>大排村农产品仓储保鲜冷链基地基础设施建设项目</t>
  </si>
  <si>
    <t>新建仓储冷冻库，长15米宽10米高5米</t>
  </si>
  <si>
    <t>促进当地蔬菜种植业发展，解决农产品仓储保鲜难的问题，提高种猪户的积极性，受益群众86户325人，其中脱贫户14户56人，户均年增收1000元以上，每年增加村集体经济收入7.2万元。</t>
  </si>
  <si>
    <t>大排村产业基地专业配套设施建设项目</t>
  </si>
  <si>
    <t>蔬菜大棚换薄膜140亩</t>
  </si>
  <si>
    <t>修缮破损蔬菜大棚，促进当地蔬菜种植业稳定发展，持续带动群众增收致富，受益群众143户564人，其中脱贫户50户200人，户均年增收3000元以上，每年增加村集体经济收入10万元。</t>
  </si>
  <si>
    <t>禾坑村新圩通组道路硬化项目</t>
  </si>
  <si>
    <t>禾坑村</t>
  </si>
  <si>
    <t>新圩小组村级通组路硬化长350米，宽3.5米，厚度18公分</t>
  </si>
  <si>
    <t>完善村基础设施建设，方便群众生活生产出行，提高群众生活满意度，受益群众25户农户150人。</t>
  </si>
  <si>
    <t>禾坑村民委员会</t>
  </si>
  <si>
    <t>禾坑村寨背通组道路硬化项目</t>
  </si>
  <si>
    <t>寨背小组村级通组路硬化长900米，宽3.5米，厚度18公分</t>
  </si>
  <si>
    <t>完善村基础设施建设，方便群众生活生产出行，提高群众生活满意度，受益群众30户农户210人。</t>
  </si>
  <si>
    <t>禾坑村屋顶光伏电站建设项目</t>
  </si>
  <si>
    <t>新建分布式光伏电站240千瓦</t>
  </si>
  <si>
    <t>光伏发电增加村里的收入5万元，通过公益性岗位及公益事业劳务支出提高8户群众收入2000元。受益群众15户65人。</t>
  </si>
  <si>
    <t>禾坑村寨背水陂建设项目</t>
  </si>
  <si>
    <t>寨背水陂长8米，水陂高度3米</t>
  </si>
  <si>
    <t>为18户25亩农田解决农业灌溉用水，改善烟叶种植、粮食生产等农业产业的灌溉条件。</t>
  </si>
  <si>
    <t>黄冠村加工车间项目</t>
  </si>
  <si>
    <t>黄冠村</t>
  </si>
  <si>
    <t>吸纳脱贫户36户154人务工就业，户均年增收5000元以上，每年增加村集体经济收入3.6万元。</t>
  </si>
  <si>
    <t>黄冠村民委员会</t>
  </si>
  <si>
    <t>黄冠村各小组自来水管改建项目</t>
  </si>
  <si>
    <t>黄冠村各小组自来水管改建项目铺设输配水管网3500米</t>
  </si>
  <si>
    <t>解决脱贫（监测）户82户392人饮水安全问题，改善生活条件，受益群众385户392人。</t>
  </si>
  <si>
    <t>黄冠村下井塘小组上坝塅水渠建设项目</t>
  </si>
  <si>
    <t>下井塘小组上坝塅新建水渠，长220米、宽0.4米、高0.4米；水毁堤坝修复项目长70米、宽1.5、高3米。</t>
  </si>
  <si>
    <t>解决脱贫（监测）户82户392人30亩农田水利灌溉问题，改善生产条件，增产增收，受益群众385户392人。</t>
  </si>
  <si>
    <t>黄冠村鸵鸟养殖基地建设项目</t>
  </si>
  <si>
    <t>新建鸵鸟养殖基地500平方。</t>
  </si>
  <si>
    <t>带动当地鸵鸟养殖产业发展，促进群众参与产业发展、土地流转及务工就业，受益群众35户146人，其中脱贫户10户45人，户均年增收2000元以上，每年增加村集体经济收入1.8万元。</t>
  </si>
  <si>
    <t>黄冠村狮头鹅养殖基地建设项目</t>
  </si>
  <si>
    <t>新建狮头鹅养殖基地项目500平方。</t>
  </si>
  <si>
    <t>带动当地狮头鹅养殖产业发展，促进群众参与产业发展、土地流转及务工就业，受益群众35户146人，其中脱贫户10户45人，户均年增收2000元以上，每年增加村集体经济收入1.8万元。</t>
  </si>
  <si>
    <t>黄冠村人居环境整治项目</t>
  </si>
  <si>
    <t>清理淤泥土方，铺草皮1200平方，种树600米。</t>
  </si>
  <si>
    <t>解决脱贫（监测）户82户392人人居环境问题，改善人居环境条件。受益群众385户392人。</t>
  </si>
  <si>
    <t>黄冠村路灯扩建项目</t>
  </si>
  <si>
    <t>黄冠村新建路灯78盏。</t>
  </si>
  <si>
    <t>解决脱贫（监测）户160户535人出行安全问题，改善生活条件，受益群众385户1946人。</t>
  </si>
  <si>
    <t>黄冠村上新屋至瓦子坑改建水渠项目</t>
  </si>
  <si>
    <t>上新屋至瓦子坑小组改建水渠，长220米、宽0.4米、高0.4米</t>
  </si>
  <si>
    <t>解决脱贫（监测）户35户112人24亩农田水利灌溉问题，改善生产条件，增产增收。总受益群众115户510人</t>
  </si>
  <si>
    <t>黄冠村新塘、麻坝、下井塘入户路建设项目</t>
  </si>
  <si>
    <t>新塘、麻坝、下井塘小组入户路，长500米、宽3米。</t>
  </si>
  <si>
    <t>解决脱贫（监测）户103户798人安全出行,改善生产生活条件，受益群众103户798人。</t>
  </si>
  <si>
    <t>黄雷村光伏电站建设项目</t>
  </si>
  <si>
    <t>黄雷村</t>
  </si>
  <si>
    <t>新建分布式光伏电站300千瓦</t>
  </si>
  <si>
    <t>发展光伏产业，促进产业发展，增加村集体收入，预计每年盈利4万元左右，收益主要用于产业持续发展所需，剩余收益主要用于村内公益事业运行维护、脱贫户帮扶等方面支出。受益脱贫户10户42人，户均年增收3000元以上。</t>
  </si>
  <si>
    <t>黄雷村民委员会</t>
  </si>
  <si>
    <t>黄雷村毛竹加工厂建设项目</t>
  </si>
  <si>
    <t>新建100平方米钢架棚</t>
  </si>
  <si>
    <t>发展蘑菇产业，促进产业发展，增加村集体收入，预计每年盈利8万元左右，收益主要用于产业持续发展所需，剩余收益主要用于村内公益事业运行维护、脱贫户帮扶等方面支出。带动当地脱贫户10户39人，户均年增收3000元以上。</t>
  </si>
  <si>
    <t>黄雷村肉牛养殖基地建设项目</t>
  </si>
  <si>
    <t>新建肉牛养殖棚500平方米</t>
  </si>
  <si>
    <t>发展肉牛产业，促进产业发展，增加村集体收入，预计每年盈利4万元左右，收益主要用于产业持续发展所需，剩余收益主要用于村内公益事业运行维护、脱贫户帮扶等方面支出。带动当地脱贫户8户28人，户均年增收3000元以上。</t>
  </si>
  <si>
    <t>黄雷村入户路建设项目</t>
  </si>
  <si>
    <t>新建钟屋、秀段宽2.5米、厚15厘米、长350米道路水泥硬化。</t>
  </si>
  <si>
    <t>通过道路硬化，保障通行安全，受益户数15户，53人.</t>
  </si>
  <si>
    <t>黄雷村河道防洪护堤建设项目</t>
  </si>
  <si>
    <t>新建高3米、宽1米、长150米河道片石砌墙护堤</t>
  </si>
  <si>
    <t>改善农村人居环境，防止洪水损害群众生命和财产安全，受益户数23户，103人。</t>
  </si>
  <si>
    <t>黄雷村水渠建设项目</t>
  </si>
  <si>
    <t>新建龙潭脑、万罗江、黄狮迳30㎝*30㎝、长1100M 灌溉水渠。老屋场石砌水渠护坡高3米、宽0.6米、长30米。</t>
  </si>
  <si>
    <t>通过新修水渠，提高农民种粮积极性，增加农民农业收入。受益群众35户146人。</t>
  </si>
  <si>
    <t>黄雷村农饮水管网修复项目</t>
  </si>
  <si>
    <t>更换水表200只、修复漏水PE水管32-63共300米。</t>
  </si>
  <si>
    <t>改善农户生活用水，方便用水管理。受益群众200户1200人。</t>
  </si>
  <si>
    <t>黄雷村黄雷圩整治项目</t>
  </si>
  <si>
    <t>新建高60厘米、宽50厘米、边厚10厘米排水沟100米;宽60厘米、厚10厘米水沟盖板120米;安装60瓦太阳能路灯20盏;晒谷坪厚15厘米1500平方米水泥硬化;新建高1.2米、长100米河道安全护栏.</t>
  </si>
  <si>
    <t>改善村容村貌、方便群众生产生活。受益群众150户660人。</t>
  </si>
  <si>
    <t>会昌县凤凰岽商品林林场杉楠混交大径材示范基地建设项目</t>
  </si>
  <si>
    <t>欠发达国有林场</t>
  </si>
  <si>
    <t>会昌县凤凰岽商品林林场下辖凤凰岽分场象子脑工区上牛角山山场。营造林工程建设总规模为415亩。其中集约人工造林415亩，培育5杉3闽楠2木荷大径材示范基地，新建林区公路2千米，作业林道5千米，新建防火林带1.5千米。</t>
  </si>
  <si>
    <t>基地建设中的造林抚育、林木管护以及木材采伐、装卸等可提供200人次劳动力缺口。每亩杉木成熟林可出材15立方米，除去管护等投入约2000元后，每亩平均纯经济效益为13000元，实现收入539.5万元</t>
  </si>
  <si>
    <t>林业局</t>
  </si>
  <si>
    <t>黄沙村上中小组水渠建设项目</t>
  </si>
  <si>
    <t>黄沙村</t>
  </si>
  <si>
    <t>上中小组大棚基地新建60*60水渠1500米</t>
  </si>
  <si>
    <t>1.解决150亩农田灌溉问题，实现亩产增收300斤。受益人口120户。                                              2.解决大棚基地107亩土地灌溉问题，改善生产条件，带动脱贫户、村民就业30户。受益群众120户500人。</t>
  </si>
  <si>
    <t>黄沙村民委员会</t>
  </si>
  <si>
    <t>黄沙村朱坑小组水陂修复项目</t>
  </si>
  <si>
    <t>水陂修复宽度8米，高3米</t>
  </si>
  <si>
    <t>解决朱坑60亩农田灌溉问题，受益人口20户100人</t>
  </si>
  <si>
    <t>黄沙村路灯安装项目</t>
  </si>
  <si>
    <t>在黄沙村17个小组通组路安装路灯200盏</t>
  </si>
  <si>
    <t>受益农户576户3031人，解决脱贫（监测）户121户514人安全出行,改善生产生活条件</t>
  </si>
  <si>
    <t>黄沙村林下扶加工厂房建设项目</t>
  </si>
  <si>
    <t>吸纳150户脱贫户、监测户务工就业，户均年增收1.2万元，每年增加村集体经济收入7.2万元。</t>
  </si>
  <si>
    <t>黄沙村村委会及烤烟房屋顶光伏工程建设项目</t>
  </si>
  <si>
    <t>新建分布式光伏电站120千瓦光伏板</t>
  </si>
  <si>
    <t>发展光伏产业，促进产业发展，增加村集体收入，预计每年盈利6.5万元左右，收益主要用于产业持续发展所需，剩余收益主要用于村内公益事业运行维护、脱贫户帮扶等方面支出。受益脱贫户6户25人，户均年增收3000元以上。</t>
  </si>
  <si>
    <t>龙化村上杨梅小组通组公路建设项目</t>
  </si>
  <si>
    <t>龙化村</t>
  </si>
  <si>
    <t>上杨梅小组新建（长900米、宽3.5米、厚0.18米）通组公路建设项目</t>
  </si>
  <si>
    <t>解决脱贫（监测）户5户20人安全出行,改善生产生活条件；便于附近300亩脐橙产业道路运输。受益群众21户116人。</t>
  </si>
  <si>
    <t>龙化村民委员会</t>
  </si>
  <si>
    <t>龙化村屋顶光伏建设项目</t>
  </si>
  <si>
    <t>新建分布式光伏电站140千瓦</t>
  </si>
  <si>
    <t>发展光伏产业，促进产业发展，增加村集体收入，预计每年盈利6.5万元左右，收益主要用于产业持续发展所需，剩余收益主要用于村内公益事业运行维护、脱贫户帮扶等方面支出。受益脱贫户18户68人，户均年增收3000元以上。</t>
  </si>
  <si>
    <t>龙化村河坑小组通组公路建设项目</t>
  </si>
  <si>
    <t>上杨梅小组新建（长250米、宽3.5米、厚0.18米）通组公路建设项目</t>
  </si>
  <si>
    <t>解决脱贫（监测）户4户15人安全出行,改善生产生活条件；受益群众20户108人。</t>
  </si>
  <si>
    <t>洛口村光伏产业发展建设项目</t>
  </si>
  <si>
    <t>洛口村</t>
  </si>
  <si>
    <t>新建分布式光伏电站100千瓦</t>
  </si>
  <si>
    <t>每年增加村集体收入4万元，通过公益性岗位及公益性事业劳务支出，带动全村农户受益，受益群众12户48人。其中脱贫户4户16人，户均年增收2000元以上。</t>
  </si>
  <si>
    <t>洛口村民委员会</t>
  </si>
  <si>
    <t>洛口村农田水利设施建设项目</t>
  </si>
  <si>
    <t>坝背暗渠堵塞修复及浇筑混凝土长10米，宽1.5米，高1米及大寨水库、火烧坪灌区修复硬化高40公分、宽40公分，共400米。</t>
  </si>
  <si>
    <t>新建农田水利设施建设项目，提高农户种植积极性，发展壮大种植规模，受益户数120户，680人。</t>
  </si>
  <si>
    <t>洛口村人居环境整治项目</t>
  </si>
  <si>
    <t>1、购买垃圾桶大号桶200只，斗车16辆，2、小垃圾桶800只</t>
  </si>
  <si>
    <t>改善农村人居环境，助力美丽乡村建设，打造生态美丽宜居新农村，受益户数800户，4205人。</t>
  </si>
  <si>
    <t>上芦村安全住房维修项目</t>
  </si>
  <si>
    <t>上芦村</t>
  </si>
  <si>
    <t>对全村保障房、及脱贫户的房屋进行屋顶维修防水补漏420㎡等</t>
  </si>
  <si>
    <t>工程实施后，能有效解决保障房屋顶渗水问题，增加村民幸福感、满意度,受益群众9户44人。</t>
  </si>
  <si>
    <t>上芦村民委员会</t>
  </si>
  <si>
    <t>上芦村农饮工程提升项目</t>
  </si>
  <si>
    <t>对小型水厂的水陂进行维修加固，陂底及边墙浇筑混凝土等长20米，宽12米，高0.3米，清淤等</t>
  </si>
  <si>
    <t>农村供水保障设施建设，解决庄口镇上芦村农户供水保障问题473户1955人</t>
  </si>
  <si>
    <t>上芦村连陂下组、乌仙岽下组、墩脑组农田水利设施建设项目</t>
  </si>
  <si>
    <t>连陂下组水渠长400米规格40*40、乌仙岽下组水渠长300米规格50*50、墩脑组水渠400米规格50*50等</t>
  </si>
  <si>
    <t>项目实施后，能有效解决农田种植缺水问题，有效改善生产条件，增加产业产值，壮大种植规模，受益户72户270人</t>
  </si>
  <si>
    <t>上芦村东山下组、高陂组、宋朝坑组农田水利设施建设项目</t>
  </si>
  <si>
    <t>东山下组2座水陂、高陂组1座水陂、宋朝坑组1座水陂，长3.5米，宽1.5米，高2.5米，等</t>
  </si>
  <si>
    <t>项目实施后，能有效解决该村产业基地缺水问题，有效改善生产条件，促进产业发展，以带动全村87户314人发展产业</t>
  </si>
  <si>
    <t>上芦村宋朝坑组产业路路面硬化建设项目</t>
  </si>
  <si>
    <t>宋朝坑小组道路硬化650米，宽3.5米，厚0.185米，包函管等</t>
  </si>
  <si>
    <t>完善农村基础设施建设，解决村民出行难问题，确保群众出行安全，改善当地群众产业发展条件，提升生产效率，通过发展种植可以带动全村49户224人发展产业</t>
  </si>
  <si>
    <t>上芦村上新屋组、高陂组产业路路面硬化建设项目</t>
  </si>
  <si>
    <t>上新屋小组道路硬化150米，宽3.5米，厚0.185米，高陂小组道路硬化150米，宽3.5米，厚0.185米，包函管等</t>
  </si>
  <si>
    <t>完善农村基础设施建设，解决村民出行难问题，确保群众出行安全，改善当地群众产业发展条件，提升生产效率，通过发展种植可以带动全村101户422人发展产业</t>
  </si>
  <si>
    <t>上芦村连陂下组道路开挖土方、硬化建设项目</t>
  </si>
  <si>
    <t>连陂下小组道路硬化、开挖土方300米，宽3.5米，厚0.185米，包函管等</t>
  </si>
  <si>
    <t>完善农村基础设施建设，解决村民出行难问题，确保群众出行安全，改善当地群众产业发展条件，提升生产效率，通过发展种植可以带动全村60户238人发展产业</t>
  </si>
  <si>
    <t>上芦村东山下组道路开挖土方建设项目</t>
  </si>
  <si>
    <t>东山下小组道路开挖土方3500米，宽3.5米，厚0.185米，包函管等</t>
  </si>
  <si>
    <t>完善农村基础设施建设，解决村民出行难问题，确保群众出行安全，改善当地群众产业发展条件，提升生产效率，通过发展种植可以带动全村64户254人发展产业</t>
  </si>
  <si>
    <t>上芦村光伏电站建设项目</t>
  </si>
  <si>
    <t>新建分布式光伏发电站350千瓦</t>
  </si>
  <si>
    <t>每年增加村集体收入15万元，通过公益性岗位及公益性事业劳务支出，带动全村农户受益，受益群众45户197人。其中脱贫户16户89人，户均年增收2000元以上。</t>
  </si>
  <si>
    <t>下芦村各小组环境整治项目</t>
  </si>
  <si>
    <t xml:space="preserve">新建 </t>
  </si>
  <si>
    <t>下芦村</t>
  </si>
  <si>
    <t>通道硬化100平米、排水排污300米，废土清运等环境整治。</t>
  </si>
  <si>
    <t>完善村基础设施建设，方便群众生活生产出行，提高群众生活满意度，受益群众385户1665人。</t>
  </si>
  <si>
    <t>下芦村民委员会</t>
  </si>
  <si>
    <t>下芦村光伏发电建设项目</t>
  </si>
  <si>
    <t>新建分布式光伏电站165千瓦</t>
  </si>
  <si>
    <t>每年增加村集体收入6.5万元，通过公益性岗位及公益性事业劳务支出，带动全村农户受益，受益群众24户115人。其中脱贫户9户36人，户均年增收2000元以上。</t>
  </si>
  <si>
    <t>小坝口村农田水利设施建设项目</t>
  </si>
  <si>
    <t>40*40*1000米水圳建设</t>
  </si>
  <si>
    <t>项目实施后，有效提高农田耕作效率，提高粮食产量，优化群众耕作条件。受益46户，278人。</t>
  </si>
  <si>
    <t>小坝村民委员会</t>
  </si>
  <si>
    <t>小坝口村光伏产业发展项目</t>
  </si>
  <si>
    <t>新建160千瓦光伏电站</t>
  </si>
  <si>
    <t>发展光伏产业，促进产业发展，增加村集体收入，预计每年盈利4万元左右，收益主要用于产业持续发展所需，剩余收益主要用于村内公益事业运行维护、脱贫户帮扶等方面支出。受益脱贫户15户90人，户均年增收2000元以上。</t>
  </si>
  <si>
    <t>小坝口村各小组农田水利设施建设项目</t>
  </si>
  <si>
    <t>全村各小组水圳修复40*40*500米</t>
  </si>
  <si>
    <t>项目实施后，有效提高农田耕作效率，提高粮食产量，优化群众耕作条件。受益604户，2470人。</t>
  </si>
  <si>
    <t>小坝口村岭背至学堂下原庄庄路公路硬化建设项目</t>
  </si>
  <si>
    <t>岭背至学堂下原庄庄路1500米*3.5米*0.18米</t>
  </si>
  <si>
    <t>通过道路硬化，保障通行安全，受益户数60户，320人.</t>
  </si>
  <si>
    <t>小坝口村珍珠粉加工厂</t>
  </si>
  <si>
    <t>新建珍珠粉加工厂150平方</t>
  </si>
  <si>
    <t>吸纳脱贫户18户80人务工就业，户均年增收5000元以上，每年增加村集体经济收入7.2万元。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</si>
</sst>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24"/>
      <color theme="1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等线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name val="方正仿宋_GB2312"/>
      <charset val="134"/>
    </font>
    <font>
      <sz val="14"/>
      <color theme="1"/>
      <name val="方正仿宋_GB2312"/>
      <charset val="134"/>
    </font>
    <font>
      <sz val="14"/>
      <color rgb="FFFF0000"/>
      <name val="宋体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0" fontId="8" fillId="0" borderId="0" xfId="0" applyNumberFormat="1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qav4p6hy1oyg12\FileStorage\File\2022-11\&#20250;&#26124;&#21439;2023&#24180;&#24230;&#24041;&#22266;&#25299;&#23637;&#33073;&#36139;&#25915;&#22362;&#25104;&#26524;&#21644;&#20065;&#26449;&#25391;&#20852;&#39033;&#30446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"/>
      <sheetName val="行业部门"/>
      <sheetName val="录入表"/>
      <sheetName val="数据源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7"/>
  <sheetViews>
    <sheetView showZeros="0" workbookViewId="0">
      <selection activeCell="J37" sqref="J37"/>
    </sheetView>
  </sheetViews>
  <sheetFormatPr defaultColWidth="9" defaultRowHeight="14.4"/>
  <cols>
    <col min="2" max="2" width="13.8796296296296" customWidth="1"/>
    <col min="4" max="4" width="11.5"/>
    <col min="5" max="5" width="10.3796296296296"/>
    <col min="11" max="11" width="8.5" customWidth="1"/>
    <col min="12" max="12" width="9" hidden="1" customWidth="1"/>
    <col min="15" max="15" width="8.87962962962963" customWidth="1"/>
    <col min="16" max="16" width="9" hidden="1" customWidth="1"/>
    <col min="17" max="17" width="9.12962962962963"/>
    <col min="19" max="19" width="9.12962962962963"/>
    <col min="22" max="23" width="9.12962962962963"/>
    <col min="25" max="25" width="9.12962962962963"/>
    <col min="33" max="33" width="12.6296296296296"/>
    <col min="34" max="34" width="12.5" style="21" customWidth="1"/>
  </cols>
  <sheetData>
    <row r="1" ht="53.1" customHeight="1" spans="1:3">
      <c r="A1" s="22" t="s">
        <v>0</v>
      </c>
      <c r="C1" s="23"/>
    </row>
    <row r="2" s="18" customFormat="1" ht="57" customHeight="1" spans="1:35">
      <c r="A2" s="24" t="s">
        <v>1</v>
      </c>
      <c r="B2" s="25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41"/>
      <c r="AI2" s="25"/>
    </row>
    <row r="3" s="19" customFormat="1" ht="54.95" customHeight="1" spans="1:35">
      <c r="A3" s="26" t="s">
        <v>2</v>
      </c>
      <c r="B3" s="26" t="s">
        <v>3</v>
      </c>
      <c r="C3" s="26" t="s">
        <v>4</v>
      </c>
      <c r="D3" s="27" t="s">
        <v>5</v>
      </c>
      <c r="E3" s="28" t="s">
        <v>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 t="s">
        <v>7</v>
      </c>
      <c r="T3" s="28" t="s">
        <v>8</v>
      </c>
      <c r="U3" s="28"/>
      <c r="V3" s="28" t="s">
        <v>9</v>
      </c>
      <c r="W3" s="28"/>
      <c r="X3" s="28"/>
      <c r="Y3" s="28"/>
      <c r="Z3" s="28"/>
      <c r="AA3" s="28"/>
      <c r="AB3" s="28"/>
      <c r="AC3" s="28"/>
      <c r="AD3" s="28" t="s">
        <v>10</v>
      </c>
      <c r="AE3" s="28"/>
      <c r="AF3" s="38" t="s">
        <v>11</v>
      </c>
      <c r="AG3" s="26" t="s">
        <v>12</v>
      </c>
      <c r="AH3" s="42" t="s">
        <v>13</v>
      </c>
      <c r="AI3" s="26" t="s">
        <v>14</v>
      </c>
    </row>
    <row r="4" s="19" customFormat="1" ht="52.2" spans="1:35">
      <c r="A4" s="26"/>
      <c r="B4" s="26"/>
      <c r="C4" s="26"/>
      <c r="D4" s="27"/>
      <c r="E4" s="28" t="s">
        <v>15</v>
      </c>
      <c r="F4" s="28"/>
      <c r="G4" s="28"/>
      <c r="H4" s="28"/>
      <c r="I4" s="28"/>
      <c r="J4" s="28"/>
      <c r="K4" s="34" t="s">
        <v>16</v>
      </c>
      <c r="L4" s="35"/>
      <c r="M4" s="28" t="s">
        <v>17</v>
      </c>
      <c r="N4" s="28"/>
      <c r="O4" s="28"/>
      <c r="P4" s="28" t="s">
        <v>18</v>
      </c>
      <c r="Q4" s="28"/>
      <c r="R4" s="28" t="s">
        <v>19</v>
      </c>
      <c r="S4" s="28"/>
      <c r="T4" s="28" t="s">
        <v>20</v>
      </c>
      <c r="U4" s="28" t="s">
        <v>20</v>
      </c>
      <c r="V4" s="28" t="s">
        <v>21</v>
      </c>
      <c r="W4" s="28"/>
      <c r="X4" s="28"/>
      <c r="Y4" s="28"/>
      <c r="Z4" s="28" t="s">
        <v>22</v>
      </c>
      <c r="AA4" s="28"/>
      <c r="AB4" s="28"/>
      <c r="AC4" s="26" t="s">
        <v>23</v>
      </c>
      <c r="AD4" s="26" t="s">
        <v>24</v>
      </c>
      <c r="AE4" s="28" t="s">
        <v>25</v>
      </c>
      <c r="AF4" s="39"/>
      <c r="AG4" s="26"/>
      <c r="AH4" s="42"/>
      <c r="AI4" s="26"/>
    </row>
    <row r="5" s="19" customFormat="1" ht="140.1" customHeight="1" spans="1:36">
      <c r="A5" s="26"/>
      <c r="B5" s="26"/>
      <c r="C5" s="26"/>
      <c r="D5" s="27"/>
      <c r="E5" s="29" t="s">
        <v>26</v>
      </c>
      <c r="F5" s="29" t="s">
        <v>27</v>
      </c>
      <c r="G5" s="29" t="s">
        <v>28</v>
      </c>
      <c r="H5" s="29" t="s">
        <v>29</v>
      </c>
      <c r="I5" s="29" t="s">
        <v>30</v>
      </c>
      <c r="J5" s="29" t="s">
        <v>31</v>
      </c>
      <c r="K5" s="26" t="s">
        <v>32</v>
      </c>
      <c r="L5" s="26" t="s">
        <v>33</v>
      </c>
      <c r="M5" s="9" t="s">
        <v>34</v>
      </c>
      <c r="N5" s="9" t="s">
        <v>35</v>
      </c>
      <c r="O5" s="9" t="s">
        <v>36</v>
      </c>
      <c r="P5" s="9" t="s">
        <v>37</v>
      </c>
      <c r="Q5" s="26" t="s">
        <v>38</v>
      </c>
      <c r="R5" s="36" t="s">
        <v>39</v>
      </c>
      <c r="S5" s="26" t="s">
        <v>7</v>
      </c>
      <c r="T5" s="9" t="s">
        <v>40</v>
      </c>
      <c r="U5" s="37" t="s">
        <v>41</v>
      </c>
      <c r="V5" s="9" t="s">
        <v>42</v>
      </c>
      <c r="W5" s="9" t="s">
        <v>43</v>
      </c>
      <c r="X5" s="9" t="s">
        <v>44</v>
      </c>
      <c r="Y5" s="26" t="s">
        <v>45</v>
      </c>
      <c r="Z5" s="9" t="s">
        <v>46</v>
      </c>
      <c r="AA5" s="9" t="s">
        <v>47</v>
      </c>
      <c r="AB5" s="9" t="s">
        <v>48</v>
      </c>
      <c r="AC5" s="26" t="s">
        <v>49</v>
      </c>
      <c r="AD5" s="9" t="s">
        <v>50</v>
      </c>
      <c r="AE5" s="29" t="s">
        <v>51</v>
      </c>
      <c r="AF5" s="40" t="s">
        <v>52</v>
      </c>
      <c r="AG5" s="26"/>
      <c r="AH5" s="42"/>
      <c r="AI5" s="26"/>
      <c r="AJ5" s="43"/>
    </row>
    <row r="6" s="20" customFormat="1" ht="34" customHeight="1" spans="1:35">
      <c r="A6" s="30" t="s">
        <v>53</v>
      </c>
      <c r="B6" s="31"/>
      <c r="C6" s="32">
        <f>SUM(C7:C27)</f>
        <v>814</v>
      </c>
      <c r="D6" s="32">
        <f>SUM(D7:D27)</f>
        <v>64973.8</v>
      </c>
      <c r="E6" s="32">
        <f t="shared" ref="E6:M6" si="0">SUM(E7:E27)</f>
        <v>3146.2</v>
      </c>
      <c r="F6" s="32">
        <f t="shared" si="0"/>
        <v>19248</v>
      </c>
      <c r="G6" s="32">
        <f t="shared" si="0"/>
        <v>131.8</v>
      </c>
      <c r="H6" s="32">
        <f t="shared" si="0"/>
        <v>1949</v>
      </c>
      <c r="I6" s="32">
        <f t="shared" si="0"/>
        <v>80</v>
      </c>
      <c r="J6" s="32">
        <f t="shared" si="0"/>
        <v>254</v>
      </c>
      <c r="K6" s="32">
        <f t="shared" si="0"/>
        <v>45</v>
      </c>
      <c r="L6" s="32">
        <f t="shared" si="0"/>
        <v>0</v>
      </c>
      <c r="M6" s="32">
        <f t="shared" si="0"/>
        <v>1447</v>
      </c>
      <c r="N6" s="32">
        <f t="shared" ref="M6:AG6" si="1">SUM(N7:N27)</f>
        <v>16807</v>
      </c>
      <c r="O6" s="32">
        <f t="shared" si="1"/>
        <v>430</v>
      </c>
      <c r="P6" s="32">
        <f t="shared" si="1"/>
        <v>0</v>
      </c>
      <c r="Q6" s="32">
        <f t="shared" si="1"/>
        <v>2182.3</v>
      </c>
      <c r="R6" s="32">
        <f t="shared" si="1"/>
        <v>475</v>
      </c>
      <c r="S6" s="32">
        <f t="shared" si="1"/>
        <v>1542.2</v>
      </c>
      <c r="T6" s="32">
        <f t="shared" si="1"/>
        <v>1500</v>
      </c>
      <c r="U6" s="32">
        <f t="shared" si="1"/>
        <v>60.5</v>
      </c>
      <c r="V6" s="32">
        <f t="shared" si="1"/>
        <v>5764.6</v>
      </c>
      <c r="W6" s="32">
        <f t="shared" si="1"/>
        <v>1300.5</v>
      </c>
      <c r="X6" s="32">
        <f t="shared" si="1"/>
        <v>734.3</v>
      </c>
      <c r="Y6" s="32">
        <f t="shared" si="1"/>
        <v>5488.6</v>
      </c>
      <c r="Z6" s="32">
        <f t="shared" si="1"/>
        <v>29</v>
      </c>
      <c r="AA6" s="32">
        <f t="shared" si="1"/>
        <v>780</v>
      </c>
      <c r="AB6" s="32">
        <f t="shared" si="1"/>
        <v>327</v>
      </c>
      <c r="AC6" s="32">
        <f t="shared" si="1"/>
        <v>92.5</v>
      </c>
      <c r="AD6" s="32">
        <f t="shared" si="1"/>
        <v>822</v>
      </c>
      <c r="AE6" s="32">
        <f t="shared" si="1"/>
        <v>140.3</v>
      </c>
      <c r="AF6" s="32">
        <f t="shared" si="1"/>
        <v>157</v>
      </c>
      <c r="AG6" s="32">
        <f>SUM(E6:R6)</f>
        <v>46195.3</v>
      </c>
      <c r="AH6" s="44">
        <f>AG6/D6</f>
        <v>0.710983504120122</v>
      </c>
      <c r="AI6" s="32"/>
    </row>
    <row r="7" s="20" customFormat="1" ht="34" customHeight="1" spans="1:35">
      <c r="A7" s="33">
        <v>1</v>
      </c>
      <c r="B7" s="33" t="s">
        <v>54</v>
      </c>
      <c r="C7" s="32">
        <f>COUNTIFS(入库表!G:G,B7)</f>
        <v>11</v>
      </c>
      <c r="D7" s="32">
        <f>SUMIFS(入库表!N:N,入库表!G:G,B7)</f>
        <v>31300.5</v>
      </c>
      <c r="E7" s="32">
        <f>SUMIFS(入库表!$N:$N,入库表!$G:$G,$B7,入库表!$L:$L,$E$5)</f>
        <v>1100</v>
      </c>
      <c r="F7" s="32">
        <f>SUMIFS(入库表!$N:$N,入库表!$G:$G,$B7,入库表!$L:$L,$F$5)</f>
        <v>16000</v>
      </c>
      <c r="G7" s="32">
        <f>SUMIFS(入库表!$N:$N,入库表!$G:$G,$B7,入库表!$L:$L,$G$5)</f>
        <v>0</v>
      </c>
      <c r="H7" s="32">
        <f>SUMIFS(入库表!$N:$N,入库表!$G:$G,$B7,入库表!$L:$L,$H$5)</f>
        <v>0</v>
      </c>
      <c r="I7" s="32">
        <f>SUMIFS(入库表!$N:$N,入库表!$G:$G,$B7,入库表!$L:$L,$I$5)</f>
        <v>0</v>
      </c>
      <c r="J7" s="32">
        <f>SUMIFS(入库表!$N:$N,入库表!$G:$G,$B7,入库表!$L:$L,$J$5)</f>
        <v>0</v>
      </c>
      <c r="K7" s="32">
        <f>SUMIFS(入库表!$N:$N,入库表!$G:$G,$B7,入库表!$L:$L,$K$5)</f>
        <v>0</v>
      </c>
      <c r="L7" s="32">
        <f>SUMIFS(入库表!$N:$N,入库表!$G:$G,$B7,入库表!$L:$L,$L$5)</f>
        <v>0</v>
      </c>
      <c r="M7" s="32">
        <f>SUMIFS(入库表!$N:$N,入库表!$G:$G,$B7,入库表!$L:$L,$M$5)</f>
        <v>0</v>
      </c>
      <c r="N7" s="32">
        <f>SUMIFS(入库表!$N:$N,入库表!$G:$G,$B7,入库表!$L:$L,$N$5)</f>
        <v>11000</v>
      </c>
      <c r="O7" s="32">
        <f>SUMIFS(入库表!$N:$N,入库表!$G:$G,$B7,入库表!$L:$L,$O$5)</f>
        <v>0</v>
      </c>
      <c r="P7" s="32">
        <f>SUMIFS(入库表!$N:$N,入库表!$G:$G,$B7,入库表!$L:$L,$P$5)</f>
        <v>0</v>
      </c>
      <c r="Q7" s="32">
        <f>SUMIFS(入库表!$N:$N,入库表!$G:$G,$B7,入库表!$L:$L,$Q$5)</f>
        <v>0</v>
      </c>
      <c r="R7" s="32">
        <f>SUMIFS(入库表!$N:$N,入库表!$G:$G,$B7,入库表!$L:$L,$R$5)</f>
        <v>475</v>
      </c>
      <c r="S7" s="32">
        <f>SUMIFS(入库表!$N:$N,入库表!$G:$G,$B7,入库表!$L:$L,$S$5)</f>
        <v>0</v>
      </c>
      <c r="T7" s="32">
        <f>SUMIFS(入库表!$N:$N,入库表!$G:$G,$B7,入库表!$L:$L,$T$5)</f>
        <v>1500</v>
      </c>
      <c r="U7" s="32">
        <f>SUMIFS(入库表!$N:$N,入库表!$G:$G,$B7,入库表!$L:$L,$U$5)</f>
        <v>60.5</v>
      </c>
      <c r="V7" s="32">
        <f>SUMIFS(入库表!$N:$N,入库表!$G:$G,$B7,入库表!$L:$L,$V$5)</f>
        <v>0</v>
      </c>
      <c r="W7" s="32">
        <f>SUMIFS(入库表!$N:$N,入库表!$G:$G,$B7,入库表!$L:$L,$W$5)</f>
        <v>0</v>
      </c>
      <c r="X7" s="32">
        <f>SUMIFS(入库表!$N:$N,入库表!$G:$G,$B7,入库表!$L:$L,$X$5)</f>
        <v>60</v>
      </c>
      <c r="Y7" s="32">
        <f>SUMIFS(入库表!$N:$N,入库表!$G:$G,$B7,入库表!$L:$L,$Y$5)</f>
        <v>0</v>
      </c>
      <c r="Z7" s="32">
        <f>SUMIFS(入库表!$N:$N,入库表!$G:$G,$B7,入库表!$L:$L,$Z$5)</f>
        <v>0</v>
      </c>
      <c r="AA7" s="32">
        <f>SUMIFS(入库表!$N:$N,入库表!$G:$G,$B7,入库表!$L:$L,$AA$5)</f>
        <v>0</v>
      </c>
      <c r="AB7" s="32">
        <f>SUMIFS(入库表!$N:$N,入库表!$G:$G,$B7,入库表!$L:$L,$AB$5)</f>
        <v>243</v>
      </c>
      <c r="AC7" s="32">
        <f>SUMIFS(入库表!$N:$N,入库表!$G:$G,$B7,入库表!$L:$L,$AC$5)</f>
        <v>0</v>
      </c>
      <c r="AD7" s="32">
        <f>SUMIFS(入库表!$N:$N,入库表!$G:$G,$B7,入库表!$L:$L,$AD$5)</f>
        <v>822</v>
      </c>
      <c r="AE7" s="32">
        <f>SUMIFS(入库表!$N:$N,入库表!$G:$G,$B7,入库表!$L:$L,$AE$5)</f>
        <v>0</v>
      </c>
      <c r="AF7" s="32">
        <f>SUMIFS(入库表!$N:$N,入库表!$G:$G,$B7,入库表!$L:$L,$AF$5)</f>
        <v>0</v>
      </c>
      <c r="AG7" s="32">
        <f t="shared" ref="AG7:AG27" si="2">SUM(E7:R7)</f>
        <v>28575</v>
      </c>
      <c r="AH7" s="44">
        <f t="shared" ref="AH7:AH27" si="3">AG7/D7</f>
        <v>0.912924713662721</v>
      </c>
      <c r="AI7" s="32"/>
    </row>
    <row r="8" s="20" customFormat="1" ht="34" customHeight="1" spans="1:35">
      <c r="A8" s="33">
        <v>2</v>
      </c>
      <c r="B8" s="33" t="s">
        <v>55</v>
      </c>
      <c r="C8" s="32">
        <f>COUNTIFS(入库表!G:G,B8)</f>
        <v>42</v>
      </c>
      <c r="D8" s="32">
        <f>SUMIFS(入库表!N:N,入库表!G:G,B8)</f>
        <v>1400.8</v>
      </c>
      <c r="E8" s="32">
        <f>SUMIFS(入库表!$N:$N,入库表!$G:$G,$B8,入库表!$L:$L,$E$5)</f>
        <v>0</v>
      </c>
      <c r="F8" s="32">
        <f>SUMIFS(入库表!$N:$N,入库表!$G:$G,$B8,入库表!$L:$L,$F$5)</f>
        <v>150</v>
      </c>
      <c r="G8" s="32">
        <f>SUMIFS(入库表!$N:$N,入库表!$G:$G,$B8,入库表!$L:$L,$G$5)</f>
        <v>0</v>
      </c>
      <c r="H8" s="32">
        <f>SUMIFS(入库表!$N:$N,入库表!$G:$G,$B8,入库表!$L:$L,$H$5)</f>
        <v>0</v>
      </c>
      <c r="I8" s="32">
        <f>SUMIFS(入库表!$N:$N,入库表!$G:$G,$B8,入库表!$L:$L,$I$5)</f>
        <v>0</v>
      </c>
      <c r="J8" s="32">
        <f>SUMIFS(入库表!$N:$N,入库表!$G:$G,$B8,入库表!$L:$L,$J$5)</f>
        <v>0</v>
      </c>
      <c r="K8" s="32">
        <f>SUMIFS(入库表!$N:$N,入库表!$G:$G,$B8,入库表!$L:$L,$K$5)</f>
        <v>0</v>
      </c>
      <c r="L8" s="32">
        <f>SUMIFS(入库表!$N:$N,入库表!$G:$G,$B8,入库表!$L:$L,$L$5)</f>
        <v>0</v>
      </c>
      <c r="M8" s="32">
        <f>SUMIFS(入库表!$N:$N,入库表!$G:$G,$B8,入库表!$L:$L,$M$5)</f>
        <v>0</v>
      </c>
      <c r="N8" s="32">
        <f>SUMIFS(入库表!$N:$N,入库表!$G:$G,$B8,入库表!$L:$L,$N$5)</f>
        <v>0</v>
      </c>
      <c r="O8" s="32">
        <f>SUMIFS(入库表!$N:$N,入库表!$G:$G,$B8,入库表!$L:$L,$O$5)</f>
        <v>150</v>
      </c>
      <c r="P8" s="32">
        <f>SUMIFS(入库表!$N:$N,入库表!$G:$G,$B8,入库表!$L:$L,$P$5)</f>
        <v>0</v>
      </c>
      <c r="Q8" s="32">
        <f>SUMIFS(入库表!$N:$N,入库表!$G:$G,$B8,入库表!$L:$L,$Q$5)</f>
        <v>55</v>
      </c>
      <c r="R8" s="32">
        <f>SUMIFS(入库表!$N:$N,入库表!$G:$G,$B8,入库表!$L:$L,$R$5)</f>
        <v>0</v>
      </c>
      <c r="S8" s="32">
        <f>SUMIFS(入库表!$N:$N,入库表!$G:$G,$B8,入库表!$L:$L,$S$5)</f>
        <v>0</v>
      </c>
      <c r="T8" s="32">
        <f>SUMIFS(入库表!$N:$N,入库表!$G:$G,$B8,入库表!$L:$L,$T$5)</f>
        <v>0</v>
      </c>
      <c r="U8" s="32">
        <f>SUMIFS(入库表!$N:$N,入库表!$G:$G,$B8,入库表!$L:$L,$U$5)</f>
        <v>0</v>
      </c>
      <c r="V8" s="32">
        <f>SUMIFS(入库表!$N:$N,入库表!$G:$G,$B8,入库表!$L:$L,$V$5)</f>
        <v>386.2</v>
      </c>
      <c r="W8" s="32">
        <f>SUMIFS(入库表!$N:$N,入库表!$G:$G,$B8,入库表!$L:$L,$W$5)</f>
        <v>15</v>
      </c>
      <c r="X8" s="32">
        <f>SUMIFS(入库表!$N:$N,入库表!$G:$G,$B8,入库表!$L:$L,$X$5)</f>
        <v>0</v>
      </c>
      <c r="Y8" s="32">
        <f>SUMIFS(入库表!$N:$N,入库表!$G:$G,$B8,入库表!$L:$L,$Y$5)</f>
        <v>644.6</v>
      </c>
      <c r="Z8" s="32">
        <f>SUMIFS(入库表!$N:$N,入库表!$G:$G,$B8,入库表!$L:$L,$Z$5)</f>
        <v>0</v>
      </c>
      <c r="AA8" s="32">
        <f>SUMIFS(入库表!$N:$N,入库表!$G:$G,$B8,入库表!$L:$L,$AA$5)</f>
        <v>0</v>
      </c>
      <c r="AB8" s="32">
        <f>SUMIFS(入库表!$N:$N,入库表!$G:$G,$B8,入库表!$L:$L,$AB$5)</f>
        <v>0</v>
      </c>
      <c r="AC8" s="32">
        <f>SUMIFS(入库表!$N:$N,入库表!$G:$G,$B8,入库表!$L:$L,$AC$5)</f>
        <v>0</v>
      </c>
      <c r="AD8" s="32">
        <f>SUMIFS(入库表!$N:$N,入库表!$G:$G,$B8,入库表!$L:$L,$AD$5)</f>
        <v>0</v>
      </c>
      <c r="AE8" s="32">
        <f>SUMIFS(入库表!$N:$N,入库表!$G:$G,$B8,入库表!$L:$L,$AE$5)</f>
        <v>0</v>
      </c>
      <c r="AF8" s="32">
        <f>SUMIFS(入库表!$N:$N,入库表!$G:$G,$B8,入库表!$L:$L,$AF$5)</f>
        <v>0</v>
      </c>
      <c r="AG8" s="32">
        <f t="shared" si="2"/>
        <v>355</v>
      </c>
      <c r="AH8" s="44">
        <f t="shared" si="3"/>
        <v>0.253426613363792</v>
      </c>
      <c r="AI8" s="32"/>
    </row>
    <row r="9" s="20" customFormat="1" ht="34" customHeight="1" spans="1:35">
      <c r="A9" s="33">
        <v>3</v>
      </c>
      <c r="B9" s="33" t="s">
        <v>56</v>
      </c>
      <c r="C9" s="32">
        <f>COUNTIFS(入库表!G:G,B9)</f>
        <v>28</v>
      </c>
      <c r="D9" s="32">
        <f>SUMIFS(入库表!N:N,入库表!G:G,B9)</f>
        <v>628</v>
      </c>
      <c r="E9" s="32">
        <f>SUMIFS(入库表!$N:$N,入库表!$G:$G,$B9,入库表!$L:$L,$E$5)</f>
        <v>354</v>
      </c>
      <c r="F9" s="32">
        <f>SUMIFS(入库表!$N:$N,入库表!$G:$G,$B9,入库表!$L:$L,$F$5)</f>
        <v>0</v>
      </c>
      <c r="G9" s="32">
        <f>SUMIFS(入库表!$N:$N,入库表!$G:$G,$B9,入库表!$L:$L,$G$5)</f>
        <v>0</v>
      </c>
      <c r="H9" s="32">
        <f>SUMIFS(入库表!$N:$N,入库表!$G:$G,$B9,入库表!$L:$L,$H$5)</f>
        <v>0</v>
      </c>
      <c r="I9" s="32">
        <f>SUMIFS(入库表!$N:$N,入库表!$G:$G,$B9,入库表!$L:$L,$I$5)</f>
        <v>0</v>
      </c>
      <c r="J9" s="32">
        <f>SUMIFS(入库表!$N:$N,入库表!$G:$G,$B9,入库表!$L:$L,$J$5)</f>
        <v>0</v>
      </c>
      <c r="K9" s="32">
        <f>SUMIFS(入库表!$N:$N,入库表!$G:$G,$B9,入库表!$L:$L,$K$5)</f>
        <v>0</v>
      </c>
      <c r="L9" s="32">
        <f>SUMIFS(入库表!$N:$N,入库表!$G:$G,$B9,入库表!$L:$L,$L$5)</f>
        <v>0</v>
      </c>
      <c r="M9" s="32">
        <f>SUMIFS(入库表!$N:$N,入库表!$G:$G,$B9,入库表!$L:$L,$M$5)</f>
        <v>12</v>
      </c>
      <c r="N9" s="32">
        <f>SUMIFS(入库表!$N:$N,入库表!$G:$G,$B9,入库表!$L:$L,$N$5)</f>
        <v>0</v>
      </c>
      <c r="O9" s="32">
        <f>SUMIFS(入库表!$N:$N,入库表!$G:$G,$B9,入库表!$L:$L,$O$5)</f>
        <v>0</v>
      </c>
      <c r="P9" s="32">
        <f>SUMIFS(入库表!$N:$N,入库表!$G:$G,$B9,入库表!$L:$L,$P$5)</f>
        <v>0</v>
      </c>
      <c r="Q9" s="32">
        <f>SUMIFS(入库表!$N:$N,入库表!$G:$G,$B9,入库表!$L:$L,$Q$5)</f>
        <v>10</v>
      </c>
      <c r="R9" s="32">
        <f>SUMIFS(入库表!$N:$N,入库表!$G:$G,$B9,入库表!$L:$L,$R$5)</f>
        <v>0</v>
      </c>
      <c r="S9" s="32">
        <f>SUMIFS(入库表!$N:$N,入库表!$G:$G,$B9,入库表!$L:$L,$S$5)</f>
        <v>30</v>
      </c>
      <c r="T9" s="32">
        <f>SUMIFS(入库表!$N:$N,入库表!$G:$G,$B9,入库表!$L:$L,$T$5)</f>
        <v>0</v>
      </c>
      <c r="U9" s="32">
        <f>SUMIFS(入库表!$N:$N,入库表!$G:$G,$B9,入库表!$L:$L,$U$5)</f>
        <v>0</v>
      </c>
      <c r="V9" s="32">
        <f>SUMIFS(入库表!$N:$N,入库表!$G:$G,$B9,入库表!$L:$L,$V$5)</f>
        <v>22</v>
      </c>
      <c r="W9" s="32">
        <f>SUMIFS(入库表!$N:$N,入库表!$G:$G,$B9,入库表!$L:$L,$W$5)</f>
        <v>67</v>
      </c>
      <c r="X9" s="32">
        <f>SUMIFS(入库表!$N:$N,入库表!$G:$G,$B9,入库表!$L:$L,$X$5)</f>
        <v>45</v>
      </c>
      <c r="Y9" s="32">
        <f>SUMIFS(入库表!$N:$N,入库表!$G:$G,$B9,入库表!$L:$L,$Y$5)</f>
        <v>53</v>
      </c>
      <c r="Z9" s="32">
        <f>SUMIFS(入库表!$N:$N,入库表!$G:$G,$B9,入库表!$L:$L,$Z$5)</f>
        <v>0</v>
      </c>
      <c r="AA9" s="32">
        <f>SUMIFS(入库表!$N:$N,入库表!$G:$G,$B9,入库表!$L:$L,$AA$5)</f>
        <v>29</v>
      </c>
      <c r="AB9" s="32">
        <f>SUMIFS(入库表!$N:$N,入库表!$G:$G,$B9,入库表!$L:$L,$AB$5)</f>
        <v>0</v>
      </c>
      <c r="AC9" s="32">
        <f>SUMIFS(入库表!$N:$N,入库表!$G:$G,$B9,入库表!$L:$L,$AC$5)</f>
        <v>0</v>
      </c>
      <c r="AD9" s="32">
        <f>SUMIFS(入库表!$N:$N,入库表!$G:$G,$B9,入库表!$L:$L,$AD$5)</f>
        <v>0</v>
      </c>
      <c r="AE9" s="32">
        <f>SUMIFS(入库表!$N:$N,入库表!$G:$G,$B9,入库表!$L:$L,$AE$5)</f>
        <v>6</v>
      </c>
      <c r="AF9" s="32">
        <f>SUMIFS(入库表!$N:$N,入库表!$G:$G,$B9,入库表!$L:$L,$AF$5)</f>
        <v>0</v>
      </c>
      <c r="AG9" s="32">
        <f t="shared" si="2"/>
        <v>376</v>
      </c>
      <c r="AH9" s="44">
        <f t="shared" si="3"/>
        <v>0.598726114649682</v>
      </c>
      <c r="AI9" s="32"/>
    </row>
    <row r="10" s="20" customFormat="1" ht="34" customHeight="1" spans="1:35">
      <c r="A10" s="33">
        <v>4</v>
      </c>
      <c r="B10" s="33" t="s">
        <v>57</v>
      </c>
      <c r="C10" s="32">
        <f>COUNTIFS(入库表!G:G,B10)</f>
        <v>58</v>
      </c>
      <c r="D10" s="32">
        <f>SUMIFS(入库表!N:N,入库表!G:G,B10)</f>
        <v>2074.5</v>
      </c>
      <c r="E10" s="32">
        <f>SUMIFS(入库表!$N:$N,入库表!$G:$G,$B10,入库表!$L:$L,$E$5)</f>
        <v>21</v>
      </c>
      <c r="F10" s="32">
        <f>SUMIFS(入库表!$N:$N,入库表!$G:$G,$B10,入库表!$L:$L,$F$5)</f>
        <v>350</v>
      </c>
      <c r="G10" s="32">
        <f>SUMIFS(入库表!$N:$N,入库表!$G:$G,$B10,入库表!$L:$L,$G$5)</f>
        <v>0</v>
      </c>
      <c r="H10" s="32">
        <f>SUMIFS(入库表!$N:$N,入库表!$G:$G,$B10,入库表!$L:$L,$H$5)</f>
        <v>500</v>
      </c>
      <c r="I10" s="32">
        <f>SUMIFS(入库表!$N:$N,入库表!$G:$G,$B10,入库表!$L:$L,$I$5)</f>
        <v>0</v>
      </c>
      <c r="J10" s="32">
        <f>SUMIFS(入库表!$N:$N,入库表!$G:$G,$B10,入库表!$L:$L,$J$5)</f>
        <v>0</v>
      </c>
      <c r="K10" s="32">
        <f>SUMIFS(入库表!$N:$N,入库表!$G:$G,$B10,入库表!$L:$L,$K$5)</f>
        <v>0</v>
      </c>
      <c r="L10" s="32">
        <f>SUMIFS(入库表!$N:$N,入库表!$G:$G,$B10,入库表!$L:$L,$L$5)</f>
        <v>0</v>
      </c>
      <c r="M10" s="32">
        <f>SUMIFS(入库表!$N:$N,入库表!$G:$G,$B10,入库表!$L:$L,$M$5)</f>
        <v>0</v>
      </c>
      <c r="N10" s="32">
        <f>SUMIFS(入库表!$N:$N,入库表!$G:$G,$B10,入库表!$L:$L,$N$5)</f>
        <v>0</v>
      </c>
      <c r="O10" s="32">
        <f>SUMIFS(入库表!$N:$N,入库表!$G:$G,$B10,入库表!$L:$L,$O$5)</f>
        <v>0</v>
      </c>
      <c r="P10" s="32">
        <f>SUMIFS(入库表!$N:$N,入库表!$G:$G,$B10,入库表!$L:$L,$P$5)</f>
        <v>0</v>
      </c>
      <c r="Q10" s="32">
        <f>SUMIFS(入库表!$N:$N,入库表!$G:$G,$B10,入库表!$L:$L,$Q$5)</f>
        <v>28</v>
      </c>
      <c r="R10" s="32">
        <f>SUMIFS(入库表!$N:$N,入库表!$G:$G,$B10,入库表!$L:$L,$R$5)</f>
        <v>0</v>
      </c>
      <c r="S10" s="32">
        <f>SUMIFS(入库表!$N:$N,入库表!$G:$G,$B10,入库表!$L:$L,$S$5)</f>
        <v>410</v>
      </c>
      <c r="T10" s="32">
        <f>SUMIFS(入库表!$N:$N,入库表!$G:$G,$B10,入库表!$L:$L,$T$5)</f>
        <v>0</v>
      </c>
      <c r="U10" s="32">
        <f>SUMIFS(入库表!$N:$N,入库表!$G:$G,$B10,入库表!$L:$L,$U$5)</f>
        <v>0</v>
      </c>
      <c r="V10" s="32">
        <f>SUMIFS(入库表!$N:$N,入库表!$G:$G,$B10,入库表!$L:$L,$V$5)</f>
        <v>117.5</v>
      </c>
      <c r="W10" s="32">
        <f>SUMIFS(入库表!$N:$N,入库表!$G:$G,$B10,入库表!$L:$L,$W$5)</f>
        <v>28</v>
      </c>
      <c r="X10" s="32">
        <f>SUMIFS(入库表!$N:$N,入库表!$G:$G,$B10,入库表!$L:$L,$X$5)</f>
        <v>254</v>
      </c>
      <c r="Y10" s="32">
        <f>SUMIFS(入库表!$N:$N,入库表!$G:$G,$B10,入库表!$L:$L,$Y$5)</f>
        <v>331</v>
      </c>
      <c r="Z10" s="32">
        <f>SUMIFS(入库表!$N:$N,入库表!$G:$G,$B10,入库表!$L:$L,$Z$5)</f>
        <v>0</v>
      </c>
      <c r="AA10" s="32">
        <f>SUMIFS(入库表!$N:$N,入库表!$G:$G,$B10,入库表!$L:$L,$AA$5)</f>
        <v>0</v>
      </c>
      <c r="AB10" s="32">
        <f>SUMIFS(入库表!$N:$N,入库表!$G:$G,$B10,入库表!$L:$L,$AB$5)</f>
        <v>0</v>
      </c>
      <c r="AC10" s="32">
        <f>SUMIFS(入库表!$N:$N,入库表!$G:$G,$B10,入库表!$L:$L,$AC$5)</f>
        <v>0</v>
      </c>
      <c r="AD10" s="32">
        <f>SUMIFS(入库表!$N:$N,入库表!$G:$G,$B10,入库表!$L:$L,$AD$5)</f>
        <v>0</v>
      </c>
      <c r="AE10" s="32">
        <f>SUMIFS(入库表!$N:$N,入库表!$G:$G,$B10,入库表!$L:$L,$AE$5)</f>
        <v>35</v>
      </c>
      <c r="AF10" s="32">
        <f>SUMIFS(入库表!$N:$N,入库表!$G:$G,$B10,入库表!$L:$L,$AF$5)</f>
        <v>0</v>
      </c>
      <c r="AG10" s="32">
        <f t="shared" si="2"/>
        <v>899</v>
      </c>
      <c r="AH10" s="44">
        <f t="shared" si="3"/>
        <v>0.433357435526633</v>
      </c>
      <c r="AI10" s="32"/>
    </row>
    <row r="11" s="20" customFormat="1" ht="34" customHeight="1" spans="1:35">
      <c r="A11" s="33">
        <v>5</v>
      </c>
      <c r="B11" s="33" t="s">
        <v>58</v>
      </c>
      <c r="C11" s="32">
        <f>COUNTIFS(入库表!G:G,B11)</f>
        <v>14</v>
      </c>
      <c r="D11" s="32">
        <f>SUMIFS(入库表!N:N,入库表!G:G,B11)</f>
        <v>550</v>
      </c>
      <c r="E11" s="32">
        <f>SUMIFS(入库表!$N:$N,入库表!$G:$G,$B11,入库表!$L:$L,$E$5)</f>
        <v>148</v>
      </c>
      <c r="F11" s="32">
        <f>SUMIFS(入库表!$N:$N,入库表!$G:$G,$B11,入库表!$L:$L,$F$5)</f>
        <v>95</v>
      </c>
      <c r="G11" s="32">
        <f>SUMIFS(入库表!$N:$N,入库表!$G:$G,$B11,入库表!$L:$L,$G$5)</f>
        <v>0</v>
      </c>
      <c r="H11" s="32">
        <f>SUMIFS(入库表!$N:$N,入库表!$G:$G,$B11,入库表!$L:$L,$H$5)</f>
        <v>0</v>
      </c>
      <c r="I11" s="32">
        <f>SUMIFS(入库表!$N:$N,入库表!$G:$G,$B11,入库表!$L:$L,$I$5)</f>
        <v>0</v>
      </c>
      <c r="J11" s="32">
        <f>SUMIFS(入库表!$N:$N,入库表!$G:$G,$B11,入库表!$L:$L,$J$5)</f>
        <v>0</v>
      </c>
      <c r="K11" s="32">
        <f>SUMIFS(入库表!$N:$N,入库表!$G:$G,$B11,入库表!$L:$L,$K$5)</f>
        <v>0</v>
      </c>
      <c r="L11" s="32">
        <f>SUMIFS(入库表!$N:$N,入库表!$G:$G,$B11,入库表!$L:$L,$L$5)</f>
        <v>0</v>
      </c>
      <c r="M11" s="32">
        <f>SUMIFS(入库表!$N:$N,入库表!$G:$G,$B11,入库表!$L:$L,$M$5)</f>
        <v>0</v>
      </c>
      <c r="N11" s="32">
        <f>SUMIFS(入库表!$N:$N,入库表!$G:$G,$B11,入库表!$L:$L,$N$5)</f>
        <v>0</v>
      </c>
      <c r="O11" s="32">
        <f>SUMIFS(入库表!$N:$N,入库表!$G:$G,$B11,入库表!$L:$L,$O$5)</f>
        <v>0</v>
      </c>
      <c r="P11" s="32">
        <f>SUMIFS(入库表!$N:$N,入库表!$G:$G,$B11,入库表!$L:$L,$P$5)</f>
        <v>0</v>
      </c>
      <c r="Q11" s="32">
        <f>SUMIFS(入库表!$N:$N,入库表!$G:$G,$B11,入库表!$L:$L,$Q$5)</f>
        <v>48</v>
      </c>
      <c r="R11" s="32">
        <f>SUMIFS(入库表!$N:$N,入库表!$G:$G,$B11,入库表!$L:$L,$R$5)</f>
        <v>0</v>
      </c>
      <c r="S11" s="32">
        <f>SUMIFS(入库表!$N:$N,入库表!$G:$G,$B11,入库表!$L:$L,$S$5)</f>
        <v>0</v>
      </c>
      <c r="T11" s="32">
        <f>SUMIFS(入库表!$N:$N,入库表!$G:$G,$B11,入库表!$L:$L,$T$5)</f>
        <v>0</v>
      </c>
      <c r="U11" s="32">
        <f>SUMIFS(入库表!$N:$N,入库表!$G:$G,$B11,入库表!$L:$L,$U$5)</f>
        <v>0</v>
      </c>
      <c r="V11" s="32">
        <f>SUMIFS(入库表!$N:$N,入库表!$G:$G,$B11,入库表!$L:$L,$V$5)</f>
        <v>69</v>
      </c>
      <c r="W11" s="32">
        <f>SUMIFS(入库表!$N:$N,入库表!$G:$G,$B11,入库表!$L:$L,$W$5)</f>
        <v>113</v>
      </c>
      <c r="X11" s="32">
        <f>SUMIFS(入库表!$N:$N,入库表!$G:$G,$B11,入库表!$L:$L,$X$5)</f>
        <v>0</v>
      </c>
      <c r="Y11" s="32">
        <f>SUMIFS(入库表!$N:$N,入库表!$G:$G,$B11,入库表!$L:$L,$Y$5)</f>
        <v>62</v>
      </c>
      <c r="Z11" s="32">
        <f>SUMIFS(入库表!$N:$N,入库表!$G:$G,$B11,入库表!$L:$L,$Z$5)</f>
        <v>0</v>
      </c>
      <c r="AA11" s="32">
        <f>SUMIFS(入库表!$N:$N,入库表!$G:$G,$B11,入库表!$L:$L,$AA$5)</f>
        <v>0</v>
      </c>
      <c r="AB11" s="32">
        <f>SUMIFS(入库表!$N:$N,入库表!$G:$G,$B11,入库表!$L:$L,$AB$5)</f>
        <v>0</v>
      </c>
      <c r="AC11" s="32">
        <f>SUMIFS(入库表!$N:$N,入库表!$G:$G,$B11,入库表!$L:$L,$AC$5)</f>
        <v>0</v>
      </c>
      <c r="AD11" s="32">
        <f>SUMIFS(入库表!$N:$N,入库表!$G:$G,$B11,入库表!$L:$L,$AD$5)</f>
        <v>0</v>
      </c>
      <c r="AE11" s="32">
        <f>SUMIFS(入库表!$N:$N,入库表!$G:$G,$B11,入库表!$L:$L,$AE$5)</f>
        <v>3</v>
      </c>
      <c r="AF11" s="32">
        <f>SUMIFS(入库表!$N:$N,入库表!$G:$G,$B11,入库表!$L:$L,$AF$5)</f>
        <v>12</v>
      </c>
      <c r="AG11" s="32">
        <f t="shared" si="2"/>
        <v>291</v>
      </c>
      <c r="AH11" s="44">
        <f t="shared" si="3"/>
        <v>0.529090909090909</v>
      </c>
      <c r="AI11" s="32"/>
    </row>
    <row r="12" s="20" customFormat="1" ht="34" customHeight="1" spans="1:35">
      <c r="A12" s="33">
        <v>6</v>
      </c>
      <c r="B12" s="33" t="s">
        <v>59</v>
      </c>
      <c r="C12" s="32">
        <f>COUNTIFS(入库表!G:G,B12)</f>
        <v>75</v>
      </c>
      <c r="D12" s="32">
        <f>SUMIFS(入库表!N:N,入库表!G:G,B12)</f>
        <v>2220.5</v>
      </c>
      <c r="E12" s="32">
        <f>SUMIFS(入库表!$N:$N,入库表!$G:$G,$B12,入库表!$L:$L,$E$5)</f>
        <v>283</v>
      </c>
      <c r="F12" s="32">
        <f>SUMIFS(入库表!$N:$N,入库表!$G:$G,$B12,入库表!$L:$L,$F$5)</f>
        <v>80</v>
      </c>
      <c r="G12" s="32">
        <f>SUMIFS(入库表!$N:$N,入库表!$G:$G,$B12,入库表!$L:$L,$G$5)</f>
        <v>0</v>
      </c>
      <c r="H12" s="32">
        <f>SUMIFS(入库表!$N:$N,入库表!$G:$G,$B12,入库表!$L:$L,$H$5)</f>
        <v>0</v>
      </c>
      <c r="I12" s="32">
        <f>SUMIFS(入库表!$N:$N,入库表!$G:$G,$B12,入库表!$L:$L,$I$5)</f>
        <v>0</v>
      </c>
      <c r="J12" s="32">
        <f>SUMIFS(入库表!$N:$N,入库表!$G:$G,$B12,入库表!$L:$L,$J$5)</f>
        <v>0</v>
      </c>
      <c r="K12" s="32">
        <f>SUMIFS(入库表!$N:$N,入库表!$G:$G,$B12,入库表!$L:$L,$K$5)</f>
        <v>0</v>
      </c>
      <c r="L12" s="32">
        <f>SUMIFS(入库表!$N:$N,入库表!$G:$G,$B12,入库表!$L:$L,$L$5)</f>
        <v>0</v>
      </c>
      <c r="M12" s="32">
        <f>SUMIFS(入库表!$N:$N,入库表!$G:$G,$B12,入库表!$L:$L,$M$5)</f>
        <v>205</v>
      </c>
      <c r="N12" s="32">
        <f>SUMIFS(入库表!$N:$N,入库表!$G:$G,$B12,入库表!$L:$L,$N$5)</f>
        <v>70</v>
      </c>
      <c r="O12" s="32">
        <f>SUMIFS(入库表!$N:$N,入库表!$G:$G,$B12,入库表!$L:$L,$O$5)</f>
        <v>0</v>
      </c>
      <c r="P12" s="32">
        <f>SUMIFS(入库表!$N:$N,入库表!$G:$G,$B12,入库表!$L:$L,$P$5)</f>
        <v>0</v>
      </c>
      <c r="Q12" s="32">
        <f>SUMIFS(入库表!$N:$N,入库表!$G:$G,$B12,入库表!$L:$L,$Q$5)</f>
        <v>233</v>
      </c>
      <c r="R12" s="32">
        <f>SUMIFS(入库表!$N:$N,入库表!$G:$G,$B12,入库表!$L:$L,$R$5)</f>
        <v>0</v>
      </c>
      <c r="S12" s="32">
        <f>SUMIFS(入库表!$N:$N,入库表!$G:$G,$B12,入库表!$L:$L,$S$5)</f>
        <v>345</v>
      </c>
      <c r="T12" s="32">
        <f>SUMIFS(入库表!$N:$N,入库表!$G:$G,$B12,入库表!$L:$L,$T$5)</f>
        <v>0</v>
      </c>
      <c r="U12" s="32">
        <f>SUMIFS(入库表!$N:$N,入库表!$G:$G,$B12,入库表!$L:$L,$U$5)</f>
        <v>0</v>
      </c>
      <c r="V12" s="32">
        <f>SUMIFS(入库表!$N:$N,入库表!$G:$G,$B12,入库表!$L:$L,$V$5)</f>
        <v>549</v>
      </c>
      <c r="W12" s="32">
        <f>SUMIFS(入库表!$N:$N,入库表!$G:$G,$B12,入库表!$L:$L,$W$5)</f>
        <v>0</v>
      </c>
      <c r="X12" s="32">
        <f>SUMIFS(入库表!$N:$N,入库表!$G:$G,$B12,入库表!$L:$L,$X$5)</f>
        <v>35</v>
      </c>
      <c r="Y12" s="32">
        <f>SUMIFS(入库表!$N:$N,入库表!$G:$G,$B12,入库表!$L:$L,$Y$5)</f>
        <v>402.5</v>
      </c>
      <c r="Z12" s="32">
        <f>SUMIFS(入库表!$N:$N,入库表!$G:$G,$B12,入库表!$L:$L,$Z$5)</f>
        <v>0</v>
      </c>
      <c r="AA12" s="32">
        <f>SUMIFS(入库表!$N:$N,入库表!$G:$G,$B12,入库表!$L:$L,$AA$5)</f>
        <v>18</v>
      </c>
      <c r="AB12" s="32">
        <f>SUMIFS(入库表!$N:$N,入库表!$G:$G,$B12,入库表!$L:$L,$AB$5)</f>
        <v>0</v>
      </c>
      <c r="AC12" s="32">
        <f>SUMIFS(入库表!$N:$N,入库表!$G:$G,$B12,入库表!$L:$L,$AC$5)</f>
        <v>0</v>
      </c>
      <c r="AD12" s="32">
        <f>SUMIFS(入库表!$N:$N,入库表!$G:$G,$B12,入库表!$L:$L,$AD$5)</f>
        <v>0</v>
      </c>
      <c r="AE12" s="32">
        <f>SUMIFS(入库表!$N:$N,入库表!$G:$G,$B12,入库表!$L:$L,$AE$5)</f>
        <v>0</v>
      </c>
      <c r="AF12" s="32">
        <f>SUMIFS(入库表!$N:$N,入库表!$G:$G,$B12,入库表!$L:$L,$AF$5)</f>
        <v>0</v>
      </c>
      <c r="AG12" s="32">
        <f t="shared" si="2"/>
        <v>871</v>
      </c>
      <c r="AH12" s="44">
        <f t="shared" si="3"/>
        <v>0.392253996847557</v>
      </c>
      <c r="AI12" s="32"/>
    </row>
    <row r="13" s="20" customFormat="1" ht="34" customHeight="1" spans="1:35">
      <c r="A13" s="33">
        <v>7</v>
      </c>
      <c r="B13" s="33" t="s">
        <v>60</v>
      </c>
      <c r="C13" s="32">
        <f>COUNTIFS(入库表!G:G,B13)</f>
        <v>52</v>
      </c>
      <c r="D13" s="32">
        <f>SUMIFS(入库表!N:N,入库表!G:G,B13)</f>
        <v>1650.8</v>
      </c>
      <c r="E13" s="32">
        <f>SUMIFS(入库表!$N:$N,入库表!$G:$G,$B13,入库表!$L:$L,$E$5)</f>
        <v>42</v>
      </c>
      <c r="F13" s="32">
        <f>SUMIFS(入库表!$N:$N,入库表!$G:$G,$B13,入库表!$L:$L,$F$5)</f>
        <v>130</v>
      </c>
      <c r="G13" s="32">
        <f>SUMIFS(入库表!$N:$N,入库表!$G:$G,$B13,入库表!$L:$L,$G$5)</f>
        <v>0</v>
      </c>
      <c r="H13" s="32">
        <f>SUMIFS(入库表!$N:$N,入库表!$G:$G,$B13,入库表!$L:$L,$H$5)</f>
        <v>0</v>
      </c>
      <c r="I13" s="32">
        <f>SUMIFS(入库表!$N:$N,入库表!$G:$G,$B13,入库表!$L:$L,$I$5)</f>
        <v>0</v>
      </c>
      <c r="J13" s="32">
        <f>SUMIFS(入库表!$N:$N,入库表!$G:$G,$B13,入库表!$L:$L,$J$5)</f>
        <v>0</v>
      </c>
      <c r="K13" s="32">
        <f>SUMIFS(入库表!$N:$N,入库表!$G:$G,$B13,入库表!$L:$L,$K$5)</f>
        <v>0</v>
      </c>
      <c r="L13" s="32">
        <f>SUMIFS(入库表!$N:$N,入库表!$G:$G,$B13,入库表!$L:$L,$L$5)</f>
        <v>0</v>
      </c>
      <c r="M13" s="32">
        <f>SUMIFS(入库表!$N:$N,入库表!$G:$G,$B13,入库表!$L:$L,$M$5)</f>
        <v>125</v>
      </c>
      <c r="N13" s="32">
        <f>SUMIFS(入库表!$N:$N,入库表!$G:$G,$B13,入库表!$L:$L,$N$5)</f>
        <v>148</v>
      </c>
      <c r="O13" s="32">
        <f>SUMIFS(入库表!$N:$N,入库表!$G:$G,$B13,入库表!$L:$L,$O$5)</f>
        <v>120</v>
      </c>
      <c r="P13" s="32">
        <f>SUMIFS(入库表!$N:$N,入库表!$G:$G,$B13,入库表!$L:$L,$P$5)</f>
        <v>0</v>
      </c>
      <c r="Q13" s="32">
        <f>SUMIFS(入库表!$N:$N,入库表!$G:$G,$B13,入库表!$L:$L,$Q$5)</f>
        <v>150</v>
      </c>
      <c r="R13" s="32">
        <f>SUMIFS(入库表!$N:$N,入库表!$G:$G,$B13,入库表!$L:$L,$R$5)</f>
        <v>0</v>
      </c>
      <c r="S13" s="32">
        <f>SUMIFS(入库表!$N:$N,入库表!$G:$G,$B13,入库表!$L:$L,$S$5)</f>
        <v>0</v>
      </c>
      <c r="T13" s="32">
        <f>SUMIFS(入库表!$N:$N,入库表!$G:$G,$B13,入库表!$L:$L,$T$5)</f>
        <v>0</v>
      </c>
      <c r="U13" s="32">
        <f>SUMIFS(入库表!$N:$N,入库表!$G:$G,$B13,入库表!$L:$L,$U$5)</f>
        <v>0</v>
      </c>
      <c r="V13" s="32">
        <f>SUMIFS(入库表!$N:$N,入库表!$G:$G,$B13,入库表!$L:$L,$V$5)</f>
        <v>248</v>
      </c>
      <c r="W13" s="32">
        <f>SUMIFS(入库表!$N:$N,入库表!$G:$G,$B13,入库表!$L:$L,$W$5)</f>
        <v>153</v>
      </c>
      <c r="X13" s="32">
        <f>SUMIFS(入库表!$N:$N,入库表!$G:$G,$B13,入库表!$L:$L,$X$5)</f>
        <v>0</v>
      </c>
      <c r="Y13" s="32">
        <f>SUMIFS(入库表!$N:$N,入库表!$G:$G,$B13,入库表!$L:$L,$Y$5)</f>
        <v>524.8</v>
      </c>
      <c r="Z13" s="32">
        <f>SUMIFS(入库表!$N:$N,入库表!$G:$G,$B13,入库表!$L:$L,$Z$5)</f>
        <v>0</v>
      </c>
      <c r="AA13" s="32">
        <f>SUMIFS(入库表!$N:$N,入库表!$G:$G,$B13,入库表!$L:$L,$AA$5)</f>
        <v>0</v>
      </c>
      <c r="AB13" s="32">
        <f>SUMIFS(入库表!$N:$N,入库表!$G:$G,$B13,入库表!$L:$L,$AB$5)</f>
        <v>0</v>
      </c>
      <c r="AC13" s="32">
        <f>SUMIFS(入库表!$N:$N,入库表!$G:$G,$B13,入库表!$L:$L,$AC$5)</f>
        <v>0</v>
      </c>
      <c r="AD13" s="32">
        <f>SUMIFS(入库表!$N:$N,入库表!$G:$G,$B13,入库表!$L:$L,$AD$5)</f>
        <v>0</v>
      </c>
      <c r="AE13" s="32">
        <f>SUMIFS(入库表!$N:$N,入库表!$G:$G,$B13,入库表!$L:$L,$AE$5)</f>
        <v>10</v>
      </c>
      <c r="AF13" s="32">
        <f>SUMIFS(入库表!$N:$N,入库表!$G:$G,$B13,入库表!$L:$L,$AF$5)</f>
        <v>0</v>
      </c>
      <c r="AG13" s="32">
        <f t="shared" si="2"/>
        <v>715</v>
      </c>
      <c r="AH13" s="44">
        <f t="shared" si="3"/>
        <v>0.433123334141023</v>
      </c>
      <c r="AI13" s="32"/>
    </row>
    <row r="14" s="20" customFormat="1" ht="34" customHeight="1" spans="1:35">
      <c r="A14" s="33">
        <v>8</v>
      </c>
      <c r="B14" s="33" t="s">
        <v>61</v>
      </c>
      <c r="C14" s="32">
        <f>COUNTIFS(入库表!G:G,B14)</f>
        <v>22</v>
      </c>
      <c r="D14" s="32">
        <f>SUMIFS(入库表!N:N,入库表!G:G,B14)</f>
        <v>407</v>
      </c>
      <c r="E14" s="32">
        <f>SUMIFS(入库表!$N:$N,入库表!$G:$G,$B14,入库表!$L:$L,$E$5)</f>
        <v>66</v>
      </c>
      <c r="F14" s="32">
        <f>SUMIFS(入库表!$N:$N,入库表!$G:$G,$B14,入库表!$L:$L,$F$5)</f>
        <v>0</v>
      </c>
      <c r="G14" s="32">
        <f>SUMIFS(入库表!$N:$N,入库表!$G:$G,$B14,入库表!$L:$L,$G$5)</f>
        <v>0</v>
      </c>
      <c r="H14" s="32">
        <f>SUMIFS(入库表!$N:$N,入库表!$G:$G,$B14,入库表!$L:$L,$H$5)</f>
        <v>0</v>
      </c>
      <c r="I14" s="32">
        <f>SUMIFS(入库表!$N:$N,入库表!$G:$G,$B14,入库表!$L:$L,$I$5)</f>
        <v>0</v>
      </c>
      <c r="J14" s="32">
        <f>SUMIFS(入库表!$N:$N,入库表!$G:$G,$B14,入库表!$L:$L,$J$5)</f>
        <v>49</v>
      </c>
      <c r="K14" s="32">
        <f>SUMIFS(入库表!$N:$N,入库表!$G:$G,$B14,入库表!$L:$L,$K$5)</f>
        <v>0</v>
      </c>
      <c r="L14" s="32">
        <f>SUMIFS(入库表!$N:$N,入库表!$G:$G,$B14,入库表!$L:$L,$L$5)</f>
        <v>0</v>
      </c>
      <c r="M14" s="32">
        <f>SUMIFS(入库表!$N:$N,入库表!$G:$G,$B14,入库表!$L:$L,$M$5)</f>
        <v>0</v>
      </c>
      <c r="N14" s="32">
        <f>SUMIFS(入库表!$N:$N,入库表!$G:$G,$B14,入库表!$L:$L,$N$5)</f>
        <v>0</v>
      </c>
      <c r="O14" s="32">
        <f>SUMIFS(入库表!$N:$N,入库表!$G:$G,$B14,入库表!$L:$L,$O$5)</f>
        <v>0</v>
      </c>
      <c r="P14" s="32">
        <f>SUMIFS(入库表!$N:$N,入库表!$G:$G,$B14,入库表!$L:$L,$P$5)</f>
        <v>0</v>
      </c>
      <c r="Q14" s="32">
        <f>SUMIFS(入库表!$N:$N,入库表!$G:$G,$B14,入库表!$L:$L,$Q$5)</f>
        <v>30</v>
      </c>
      <c r="R14" s="32">
        <f>SUMIFS(入库表!$N:$N,入库表!$G:$G,$B14,入库表!$L:$L,$R$5)</f>
        <v>0</v>
      </c>
      <c r="S14" s="32">
        <f>SUMIFS(入库表!$N:$N,入库表!$G:$G,$B14,入库表!$L:$L,$S$5)</f>
        <v>0</v>
      </c>
      <c r="T14" s="32">
        <f>SUMIFS(入库表!$N:$N,入库表!$G:$G,$B14,入库表!$L:$L,$T$5)</f>
        <v>0</v>
      </c>
      <c r="U14" s="32">
        <f>SUMIFS(入库表!$N:$N,入库表!$G:$G,$B14,入库表!$L:$L,$U$5)</f>
        <v>0</v>
      </c>
      <c r="V14" s="32">
        <f>SUMIFS(入库表!$N:$N,入库表!$G:$G,$B14,入库表!$L:$L,$V$5)</f>
        <v>80</v>
      </c>
      <c r="W14" s="32">
        <f>SUMIFS(入库表!$N:$N,入库表!$G:$G,$B14,入库表!$L:$L,$W$5)</f>
        <v>0</v>
      </c>
      <c r="X14" s="32">
        <f>SUMIFS(入库表!$N:$N,入库表!$G:$G,$B14,入库表!$L:$L,$X$5)</f>
        <v>0</v>
      </c>
      <c r="Y14" s="32">
        <f>SUMIFS(入库表!$N:$N,入库表!$G:$G,$B14,入库表!$L:$L,$Y$5)</f>
        <v>137</v>
      </c>
      <c r="Z14" s="32">
        <f>SUMIFS(入库表!$N:$N,入库表!$G:$G,$B14,入库表!$L:$L,$Z$5)</f>
        <v>4</v>
      </c>
      <c r="AA14" s="32">
        <f>SUMIFS(入库表!$N:$N,入库表!$G:$G,$B14,入库表!$L:$L,$AA$5)</f>
        <v>12</v>
      </c>
      <c r="AB14" s="32">
        <f>SUMIFS(入库表!$N:$N,入库表!$G:$G,$B14,入库表!$L:$L,$AB$5)</f>
        <v>0</v>
      </c>
      <c r="AC14" s="32">
        <f>SUMIFS(入库表!$N:$N,入库表!$G:$G,$B14,入库表!$L:$L,$AC$5)</f>
        <v>0</v>
      </c>
      <c r="AD14" s="32">
        <f>SUMIFS(入库表!$N:$N,入库表!$G:$G,$B14,入库表!$L:$L,$AD$5)</f>
        <v>0</v>
      </c>
      <c r="AE14" s="32">
        <f>SUMIFS(入库表!$N:$N,入库表!$G:$G,$B14,入库表!$L:$L,$AE$5)</f>
        <v>0</v>
      </c>
      <c r="AF14" s="32">
        <f>SUMIFS(入库表!$N:$N,入库表!$G:$G,$B14,入库表!$L:$L,$AF$5)</f>
        <v>29</v>
      </c>
      <c r="AG14" s="32">
        <f t="shared" si="2"/>
        <v>145</v>
      </c>
      <c r="AH14" s="44">
        <f t="shared" si="3"/>
        <v>0.356265356265356</v>
      </c>
      <c r="AI14" s="32"/>
    </row>
    <row r="15" s="20" customFormat="1" ht="34" customHeight="1" spans="1:35">
      <c r="A15" s="33">
        <v>9</v>
      </c>
      <c r="B15" s="33" t="s">
        <v>62</v>
      </c>
      <c r="C15" s="32">
        <f>COUNTIFS(入库表!G:G,B15)</f>
        <v>57</v>
      </c>
      <c r="D15" s="32">
        <f>SUMIFS(入库表!N:N,入库表!G:G,B15)</f>
        <v>4831.8</v>
      </c>
      <c r="E15" s="32">
        <f>SUMIFS(入库表!$N:$N,入库表!$G:$G,$B15,入库表!$L:$L,$E$5)</f>
        <v>60</v>
      </c>
      <c r="F15" s="32">
        <f>SUMIFS(入库表!$N:$N,入库表!$G:$G,$B15,入库表!$L:$L,$F$5)</f>
        <v>456</v>
      </c>
      <c r="G15" s="32">
        <f>SUMIFS(入库表!$N:$N,入库表!$G:$G,$B15,入库表!$L:$L,$G$5)</f>
        <v>0</v>
      </c>
      <c r="H15" s="32">
        <f>SUMIFS(入库表!$N:$N,入库表!$G:$G,$B15,入库表!$L:$L,$H$5)</f>
        <v>200</v>
      </c>
      <c r="I15" s="32">
        <f>SUMIFS(入库表!$N:$N,入库表!$G:$G,$B15,入库表!$L:$L,$I$5)</f>
        <v>0</v>
      </c>
      <c r="J15" s="32">
        <f>SUMIFS(入库表!$N:$N,入库表!$G:$G,$B15,入库表!$L:$L,$J$5)</f>
        <v>180</v>
      </c>
      <c r="K15" s="32">
        <f>SUMIFS(入库表!$N:$N,入库表!$G:$G,$B15,入库表!$L:$L,$K$5)</f>
        <v>0</v>
      </c>
      <c r="L15" s="32">
        <f>SUMIFS(入库表!$N:$N,入库表!$G:$G,$B15,入库表!$L:$L,$L$5)</f>
        <v>0</v>
      </c>
      <c r="M15" s="32">
        <f>SUMIFS(入库表!$N:$N,入库表!$G:$G,$B15,入库表!$L:$L,$M$5)</f>
        <v>650</v>
      </c>
      <c r="N15" s="32">
        <f>SUMIFS(入库表!$N:$N,入库表!$G:$G,$B15,入库表!$L:$L,$N$5)</f>
        <v>1605</v>
      </c>
      <c r="O15" s="32">
        <f>SUMIFS(入库表!$N:$N,入库表!$G:$G,$B15,入库表!$L:$L,$O$5)</f>
        <v>0</v>
      </c>
      <c r="P15" s="32">
        <f>SUMIFS(入库表!$N:$N,入库表!$G:$G,$B15,入库表!$L:$L,$P$5)</f>
        <v>0</v>
      </c>
      <c r="Q15" s="32">
        <f>SUMIFS(入库表!$N:$N,入库表!$G:$G,$B15,入库表!$L:$L,$Q$5)</f>
        <v>10</v>
      </c>
      <c r="R15" s="32">
        <f>SUMIFS(入库表!$N:$N,入库表!$G:$G,$B15,入库表!$L:$L,$R$5)</f>
        <v>0</v>
      </c>
      <c r="S15" s="32">
        <f>SUMIFS(入库表!$N:$N,入库表!$G:$G,$B15,入库表!$L:$L,$S$5)</f>
        <v>95</v>
      </c>
      <c r="T15" s="32">
        <f>SUMIFS(入库表!$N:$N,入库表!$G:$G,$B15,入库表!$L:$L,$T$5)</f>
        <v>0</v>
      </c>
      <c r="U15" s="32">
        <f>SUMIFS(入库表!$N:$N,入库表!$G:$G,$B15,入库表!$L:$L,$U$5)</f>
        <v>0</v>
      </c>
      <c r="V15" s="32">
        <f>SUMIFS(入库表!$N:$N,入库表!$G:$G,$B15,入库表!$L:$L,$V$5)</f>
        <v>1123</v>
      </c>
      <c r="W15" s="32">
        <f>SUMIFS(入库表!$N:$N,入库表!$G:$G,$B15,入库表!$L:$L,$W$5)</f>
        <v>107.5</v>
      </c>
      <c r="X15" s="32">
        <f>SUMIFS(入库表!$N:$N,入库表!$G:$G,$B15,入库表!$L:$L,$X$5)</f>
        <v>70</v>
      </c>
      <c r="Y15" s="32">
        <f>SUMIFS(入库表!$N:$N,入库表!$G:$G,$B15,入库表!$L:$L,$Y$5)</f>
        <v>146.5</v>
      </c>
      <c r="Z15" s="32">
        <f>SUMIFS(入库表!$N:$N,入库表!$G:$G,$B15,入库表!$L:$L,$Z$5)</f>
        <v>0</v>
      </c>
      <c r="AA15" s="32">
        <f>SUMIFS(入库表!$N:$N,入库表!$G:$G,$B15,入库表!$L:$L,$AA$5)</f>
        <v>122</v>
      </c>
      <c r="AB15" s="32">
        <f>SUMIFS(入库表!$N:$N,入库表!$G:$G,$B15,入库表!$L:$L,$AB$5)</f>
        <v>0</v>
      </c>
      <c r="AC15" s="32">
        <f>SUMIFS(入库表!$N:$N,入库表!$G:$G,$B15,入库表!$L:$L,$AC$5)</f>
        <v>0</v>
      </c>
      <c r="AD15" s="32">
        <f>SUMIFS(入库表!$N:$N,入库表!$G:$G,$B15,入库表!$L:$L,$AD$5)</f>
        <v>0</v>
      </c>
      <c r="AE15" s="32">
        <f>SUMIFS(入库表!$N:$N,入库表!$G:$G,$B15,入库表!$L:$L,$AE$5)</f>
        <v>6.8</v>
      </c>
      <c r="AF15" s="32">
        <f>SUMIFS(入库表!$N:$N,入库表!$G:$G,$B15,入库表!$L:$L,$AF$5)</f>
        <v>0</v>
      </c>
      <c r="AG15" s="32">
        <f t="shared" si="2"/>
        <v>3161</v>
      </c>
      <c r="AH15" s="44">
        <f t="shared" si="3"/>
        <v>0.654207541702885</v>
      </c>
      <c r="AI15" s="32"/>
    </row>
    <row r="16" s="20" customFormat="1" ht="34" customHeight="1" spans="1:35">
      <c r="A16" s="33">
        <v>10</v>
      </c>
      <c r="B16" s="33" t="s">
        <v>63</v>
      </c>
      <c r="C16" s="32">
        <f>COUNTIFS(入库表!G:G,B16)</f>
        <v>80</v>
      </c>
      <c r="D16" s="32">
        <f>SUMIFS(入库表!N:N,入库表!G:G,B16)</f>
        <v>2581</v>
      </c>
      <c r="E16" s="32">
        <f>SUMIFS(入库表!$N:$N,入库表!$G:$G,$B16,入库表!$L:$L,$E$5)</f>
        <v>17</v>
      </c>
      <c r="F16" s="32">
        <f>SUMIFS(入库表!$N:$N,入库表!$G:$G,$B16,入库表!$L:$L,$F$5)</f>
        <v>15</v>
      </c>
      <c r="G16" s="32">
        <f>SUMIFS(入库表!$N:$N,入库表!$G:$G,$B16,入库表!$L:$L,$G$5)</f>
        <v>0</v>
      </c>
      <c r="H16" s="32">
        <f>SUMIFS(入库表!$N:$N,入库表!$G:$G,$B16,入库表!$L:$L,$H$5)</f>
        <v>96</v>
      </c>
      <c r="I16" s="32">
        <f>SUMIFS(入库表!$N:$N,入库表!$G:$G,$B16,入库表!$L:$L,$I$5)</f>
        <v>0</v>
      </c>
      <c r="J16" s="32">
        <f>SUMIFS(入库表!$N:$N,入库表!$G:$G,$B16,入库表!$L:$L,$J$5)</f>
        <v>0</v>
      </c>
      <c r="K16" s="32">
        <f>SUMIFS(入库表!$N:$N,入库表!$G:$G,$B16,入库表!$L:$L,$K$5)</f>
        <v>0</v>
      </c>
      <c r="L16" s="32">
        <f>SUMIFS(入库表!$N:$N,入库表!$G:$G,$B16,入库表!$L:$L,$L$5)</f>
        <v>0</v>
      </c>
      <c r="M16" s="32">
        <f>SUMIFS(入库表!$N:$N,入库表!$G:$G,$B16,入库表!$L:$L,$M$5)</f>
        <v>230</v>
      </c>
      <c r="N16" s="32">
        <f>SUMIFS(入库表!$N:$N,入库表!$G:$G,$B16,入库表!$L:$L,$N$5)</f>
        <v>656</v>
      </c>
      <c r="O16" s="32">
        <f>SUMIFS(入库表!$N:$N,入库表!$G:$G,$B16,入库表!$L:$L,$O$5)</f>
        <v>0</v>
      </c>
      <c r="P16" s="32">
        <f>SUMIFS(入库表!$N:$N,入库表!$G:$G,$B16,入库表!$L:$L,$P$5)</f>
        <v>0</v>
      </c>
      <c r="Q16" s="32">
        <f>SUMIFS(入库表!$N:$N,入库表!$G:$G,$B16,入库表!$L:$L,$Q$5)</f>
        <v>146</v>
      </c>
      <c r="R16" s="32">
        <f>SUMIFS(入库表!$N:$N,入库表!$G:$G,$B16,入库表!$L:$L,$R$5)</f>
        <v>0</v>
      </c>
      <c r="S16" s="32">
        <f>SUMIFS(入库表!$N:$N,入库表!$G:$G,$B16,入库表!$L:$L,$S$5)</f>
        <v>0</v>
      </c>
      <c r="T16" s="32">
        <f>SUMIFS(入库表!$N:$N,入库表!$G:$G,$B16,入库表!$L:$L,$T$5)</f>
        <v>0</v>
      </c>
      <c r="U16" s="32">
        <f>SUMIFS(入库表!$N:$N,入库表!$G:$G,$B16,入库表!$L:$L,$U$5)</f>
        <v>0</v>
      </c>
      <c r="V16" s="32">
        <f>SUMIFS(入库表!$N:$N,入库表!$G:$G,$B16,入库表!$L:$L,$V$5)</f>
        <v>414</v>
      </c>
      <c r="W16" s="32">
        <f>SUMIFS(入库表!$N:$N,入库表!$G:$G,$B16,入库表!$L:$L,$W$5)</f>
        <v>294</v>
      </c>
      <c r="X16" s="32">
        <f>SUMIFS(入库表!$N:$N,入库表!$G:$G,$B16,入库表!$L:$L,$X$5)</f>
        <v>10</v>
      </c>
      <c r="Y16" s="32">
        <f>SUMIFS(入库表!$N:$N,入库表!$G:$G,$B16,入库表!$L:$L,$Y$5)</f>
        <v>524</v>
      </c>
      <c r="Z16" s="32">
        <f>SUMIFS(入库表!$N:$N,入库表!$G:$G,$B16,入库表!$L:$L,$Z$5)</f>
        <v>0</v>
      </c>
      <c r="AA16" s="32">
        <f>SUMIFS(入库表!$N:$N,入库表!$G:$G,$B16,入库表!$L:$L,$AA$5)</f>
        <v>169</v>
      </c>
      <c r="AB16" s="32">
        <f>SUMIFS(入库表!$N:$N,入库表!$G:$G,$B16,入库表!$L:$L,$AB$5)</f>
        <v>10</v>
      </c>
      <c r="AC16" s="32">
        <f>SUMIFS(入库表!$N:$N,入库表!$G:$G,$B16,入库表!$L:$L,$AC$5)</f>
        <v>0</v>
      </c>
      <c r="AD16" s="32">
        <f>SUMIFS(入库表!$N:$N,入库表!$G:$G,$B16,入库表!$L:$L,$AD$5)</f>
        <v>0</v>
      </c>
      <c r="AE16" s="32">
        <f>SUMIFS(入库表!$N:$N,入库表!$G:$G,$B16,入库表!$L:$L,$AE$5)</f>
        <v>0</v>
      </c>
      <c r="AF16" s="32">
        <f>SUMIFS(入库表!$N:$N,入库表!$G:$G,$B16,入库表!$L:$L,$AF$5)</f>
        <v>0</v>
      </c>
      <c r="AG16" s="32">
        <f t="shared" si="2"/>
        <v>1160</v>
      </c>
      <c r="AH16" s="44">
        <f t="shared" si="3"/>
        <v>0.449438202247191</v>
      </c>
      <c r="AI16" s="32"/>
    </row>
    <row r="17" s="20" customFormat="1" ht="34" customHeight="1" spans="1:35">
      <c r="A17" s="33">
        <v>11</v>
      </c>
      <c r="B17" s="33" t="s">
        <v>64</v>
      </c>
      <c r="C17" s="32">
        <f>COUNTIFS(入库表!G:G,B17)</f>
        <v>35</v>
      </c>
      <c r="D17" s="32">
        <f>SUMIFS(入库表!N:N,入库表!G:G,B17)</f>
        <v>983.9</v>
      </c>
      <c r="E17" s="32">
        <f>SUMIFS(入库表!$N:$N,入库表!$G:$G,$B17,入库表!$L:$L,$E$5)</f>
        <v>60</v>
      </c>
      <c r="F17" s="32">
        <f>SUMIFS(入库表!$N:$N,入库表!$G:$G,$B17,入库表!$L:$L,$F$5)</f>
        <v>46</v>
      </c>
      <c r="G17" s="32">
        <f>SUMIFS(入库表!$N:$N,入库表!$G:$G,$B17,入库表!$L:$L,$G$5)</f>
        <v>0</v>
      </c>
      <c r="H17" s="32">
        <f>SUMIFS(入库表!$N:$N,入库表!$G:$G,$B17,入库表!$L:$L,$H$5)</f>
        <v>0</v>
      </c>
      <c r="I17" s="32">
        <f>SUMIFS(入库表!$N:$N,入库表!$G:$G,$B17,入库表!$L:$L,$I$5)</f>
        <v>0</v>
      </c>
      <c r="J17" s="32">
        <f>SUMIFS(入库表!$N:$N,入库表!$G:$G,$B17,入库表!$L:$L,$J$5)</f>
        <v>0</v>
      </c>
      <c r="K17" s="32">
        <f>SUMIFS(入库表!$N:$N,入库表!$G:$G,$B17,入库表!$L:$L,$K$5)</f>
        <v>0</v>
      </c>
      <c r="L17" s="32">
        <f>SUMIFS(入库表!$N:$N,入库表!$G:$G,$B17,入库表!$L:$L,$L$5)</f>
        <v>0</v>
      </c>
      <c r="M17" s="32">
        <f>SUMIFS(入库表!$N:$N,入库表!$G:$G,$B17,入库表!$L:$L,$M$5)</f>
        <v>0</v>
      </c>
      <c r="N17" s="32">
        <f>SUMIFS(入库表!$N:$N,入库表!$G:$G,$B17,入库表!$L:$L,$N$5)</f>
        <v>0</v>
      </c>
      <c r="O17" s="32">
        <f>SUMIFS(入库表!$N:$N,入库表!$G:$G,$B17,入库表!$L:$L,$O$5)</f>
        <v>0</v>
      </c>
      <c r="P17" s="32">
        <f>SUMIFS(入库表!$N:$N,入库表!$G:$G,$B17,入库表!$L:$L,$P$5)</f>
        <v>0</v>
      </c>
      <c r="Q17" s="32">
        <f>SUMIFS(入库表!$N:$N,入库表!$G:$G,$B17,入库表!$L:$L,$Q$5)</f>
        <v>105</v>
      </c>
      <c r="R17" s="32">
        <f>SUMIFS(入库表!$N:$N,入库表!$G:$G,$B17,入库表!$L:$L,$R$5)</f>
        <v>0</v>
      </c>
      <c r="S17" s="32">
        <f>SUMIFS(入库表!$N:$N,入库表!$G:$G,$B17,入库表!$L:$L,$S$5)</f>
        <v>0</v>
      </c>
      <c r="T17" s="32">
        <f>SUMIFS(入库表!$N:$N,入库表!$G:$G,$B17,入库表!$L:$L,$T$5)</f>
        <v>0</v>
      </c>
      <c r="U17" s="32">
        <f>SUMIFS(入库表!$N:$N,入库表!$G:$G,$B17,入库表!$L:$L,$U$5)</f>
        <v>0</v>
      </c>
      <c r="V17" s="32">
        <f>SUMIFS(入库表!$N:$N,入库表!$G:$G,$B17,入库表!$L:$L,$V$5)</f>
        <v>385.7</v>
      </c>
      <c r="W17" s="32">
        <f>SUMIFS(入库表!$N:$N,入库表!$G:$G,$B17,入库表!$L:$L,$W$5)</f>
        <v>0</v>
      </c>
      <c r="X17" s="32">
        <f>SUMIFS(入库表!$N:$N,入库表!$G:$G,$B17,入库表!$L:$L,$X$5)</f>
        <v>0</v>
      </c>
      <c r="Y17" s="32">
        <f>SUMIFS(入库表!$N:$N,入库表!$G:$G,$B17,入库表!$L:$L,$Y$5)</f>
        <v>340.2</v>
      </c>
      <c r="Z17" s="32">
        <f>SUMIFS(入库表!$N:$N,入库表!$G:$G,$B17,入库表!$L:$L,$Z$5)</f>
        <v>0</v>
      </c>
      <c r="AA17" s="32">
        <f>SUMIFS(入库表!$N:$N,入库表!$G:$G,$B17,入库表!$L:$L,$AA$5)</f>
        <v>20</v>
      </c>
      <c r="AB17" s="32">
        <f>SUMIFS(入库表!$N:$N,入库表!$G:$G,$B17,入库表!$L:$L,$AB$5)</f>
        <v>27</v>
      </c>
      <c r="AC17" s="32">
        <f>SUMIFS(入库表!$N:$N,入库表!$G:$G,$B17,入库表!$L:$L,$AC$5)</f>
        <v>0</v>
      </c>
      <c r="AD17" s="32">
        <f>SUMIFS(入库表!$N:$N,入库表!$G:$G,$B17,入库表!$L:$L,$AD$5)</f>
        <v>0</v>
      </c>
      <c r="AE17" s="32">
        <f>SUMIFS(入库表!$N:$N,入库表!$G:$G,$B17,入库表!$L:$L,$AE$5)</f>
        <v>0</v>
      </c>
      <c r="AF17" s="32">
        <f>SUMIFS(入库表!$N:$N,入库表!$G:$G,$B17,入库表!$L:$L,$AF$5)</f>
        <v>0</v>
      </c>
      <c r="AG17" s="32">
        <f t="shared" si="2"/>
        <v>211</v>
      </c>
      <c r="AH17" s="44">
        <f t="shared" si="3"/>
        <v>0.214452688281329</v>
      </c>
      <c r="AI17" s="32"/>
    </row>
    <row r="18" s="20" customFormat="1" ht="34" customHeight="1" spans="1:35">
      <c r="A18" s="33">
        <v>12</v>
      </c>
      <c r="B18" s="33" t="s">
        <v>65</v>
      </c>
      <c r="C18" s="32">
        <f>COUNTIFS(入库表!G:G,B18)</f>
        <v>14</v>
      </c>
      <c r="D18" s="32">
        <f>SUMIFS(入库表!N:N,入库表!G:G,B18)</f>
        <v>908.5</v>
      </c>
      <c r="E18" s="32">
        <f>SUMIFS(入库表!$N:$N,入库表!$G:$G,$B18,入库表!$L:$L,$E$5)</f>
        <v>47</v>
      </c>
      <c r="F18" s="32">
        <f>SUMIFS(入库表!$N:$N,入库表!$G:$G,$B18,入库表!$L:$L,$F$5)</f>
        <v>400</v>
      </c>
      <c r="G18" s="32">
        <f>SUMIFS(入库表!$N:$N,入库表!$G:$G,$B18,入库表!$L:$L,$G$5)</f>
        <v>0</v>
      </c>
      <c r="H18" s="32">
        <f>SUMIFS(入库表!$N:$N,入库表!$G:$G,$B18,入库表!$L:$L,$H$5)</f>
        <v>0</v>
      </c>
      <c r="I18" s="32">
        <f>SUMIFS(入库表!$N:$N,入库表!$G:$G,$B18,入库表!$L:$L,$I$5)</f>
        <v>0</v>
      </c>
      <c r="J18" s="32">
        <f>SUMIFS(入库表!$N:$N,入库表!$G:$G,$B18,入库表!$L:$L,$J$5)</f>
        <v>0</v>
      </c>
      <c r="K18" s="32">
        <f>SUMIFS(入库表!$N:$N,入库表!$G:$G,$B18,入库表!$L:$L,$K$5)</f>
        <v>45</v>
      </c>
      <c r="L18" s="32">
        <f>SUMIFS(入库表!$N:$N,入库表!$G:$G,$B18,入库表!$L:$L,$L$5)</f>
        <v>0</v>
      </c>
      <c r="M18" s="32">
        <f>SUMIFS(入库表!$N:$N,入库表!$G:$G,$B18,入库表!$L:$L,$M$5)</f>
        <v>70</v>
      </c>
      <c r="N18" s="32">
        <f>SUMIFS(入库表!$N:$N,入库表!$G:$G,$B18,入库表!$L:$L,$N$5)</f>
        <v>68</v>
      </c>
      <c r="O18" s="32">
        <f>SUMIFS(入库表!$N:$N,入库表!$G:$G,$B18,入库表!$L:$L,$O$5)</f>
        <v>0</v>
      </c>
      <c r="P18" s="32">
        <f>SUMIFS(入库表!$N:$N,入库表!$G:$G,$B18,入库表!$L:$L,$P$5)</f>
        <v>0</v>
      </c>
      <c r="Q18" s="32">
        <f>SUMIFS(入库表!$N:$N,入库表!$G:$G,$B18,入库表!$L:$L,$Q$5)</f>
        <v>0</v>
      </c>
      <c r="R18" s="32">
        <f>SUMIFS(入库表!$N:$N,入库表!$G:$G,$B18,入库表!$L:$L,$R$5)</f>
        <v>0</v>
      </c>
      <c r="S18" s="32">
        <f>SUMIFS(入库表!$N:$N,入库表!$G:$G,$B18,入库表!$L:$L,$S$5)</f>
        <v>100</v>
      </c>
      <c r="T18" s="32">
        <f>SUMIFS(入库表!$N:$N,入库表!$G:$G,$B18,入库表!$L:$L,$T$5)</f>
        <v>0</v>
      </c>
      <c r="U18" s="32">
        <f>SUMIFS(入库表!$N:$N,入库表!$G:$G,$B18,入库表!$L:$L,$U$5)</f>
        <v>0</v>
      </c>
      <c r="V18" s="32">
        <f>SUMIFS(入库表!$N:$N,入库表!$G:$G,$B18,入库表!$L:$L,$V$5)</f>
        <v>23.5</v>
      </c>
      <c r="W18" s="32">
        <f>SUMIFS(入库表!$N:$N,入库表!$G:$G,$B18,入库表!$L:$L,$W$5)</f>
        <v>0</v>
      </c>
      <c r="X18" s="32">
        <f>SUMIFS(入库表!$N:$N,入库表!$G:$G,$B18,入库表!$L:$L,$X$5)</f>
        <v>0</v>
      </c>
      <c r="Y18" s="32">
        <f>SUMIFS(入库表!$N:$N,入库表!$G:$G,$B18,入库表!$L:$L,$Y$5)</f>
        <v>107</v>
      </c>
      <c r="Z18" s="32">
        <f>SUMIFS(入库表!$N:$N,入库表!$G:$G,$B18,入库表!$L:$L,$Z$5)</f>
        <v>0</v>
      </c>
      <c r="AA18" s="32">
        <f>SUMIFS(入库表!$N:$N,入库表!$G:$G,$B18,入库表!$L:$L,$AA$5)</f>
        <v>0</v>
      </c>
      <c r="AB18" s="32">
        <f>SUMIFS(入库表!$N:$N,入库表!$G:$G,$B18,入库表!$L:$L,$AB$5)</f>
        <v>0</v>
      </c>
      <c r="AC18" s="32">
        <f>SUMIFS(入库表!$N:$N,入库表!$G:$G,$B18,入库表!$L:$L,$AC$5)</f>
        <v>0</v>
      </c>
      <c r="AD18" s="32">
        <f>SUMIFS(入库表!$N:$N,入库表!$G:$G,$B18,入库表!$L:$L,$AD$5)</f>
        <v>0</v>
      </c>
      <c r="AE18" s="32">
        <f>SUMIFS(入库表!$N:$N,入库表!$G:$G,$B18,入库表!$L:$L,$AE$5)</f>
        <v>0</v>
      </c>
      <c r="AF18" s="32">
        <f>SUMIFS(入库表!$N:$N,入库表!$G:$G,$B18,入库表!$L:$L,$AF$5)</f>
        <v>48</v>
      </c>
      <c r="AG18" s="32">
        <f t="shared" si="2"/>
        <v>630</v>
      </c>
      <c r="AH18" s="44">
        <f t="shared" si="3"/>
        <v>0.693450742982939</v>
      </c>
      <c r="AI18" s="32"/>
    </row>
    <row r="19" s="20" customFormat="1" ht="34" customHeight="1" spans="1:35">
      <c r="A19" s="33">
        <v>13</v>
      </c>
      <c r="B19" s="33" t="s">
        <v>66</v>
      </c>
      <c r="C19" s="32">
        <f>COUNTIFS(入库表!G:G,B19)</f>
        <v>35</v>
      </c>
      <c r="D19" s="32">
        <f>SUMIFS(入库表!N:N,入库表!G:G,B19)</f>
        <v>1081</v>
      </c>
      <c r="E19" s="32">
        <f>SUMIFS(入库表!$N:$N,入库表!$G:$G,$B19,入库表!$L:$L,$E$5)</f>
        <v>85</v>
      </c>
      <c r="F19" s="32">
        <f>SUMIFS(入库表!$N:$N,入库表!$G:$G,$B19,入库表!$L:$L,$F$5)</f>
        <v>35</v>
      </c>
      <c r="G19" s="32">
        <f>SUMIFS(入库表!$N:$N,入库表!$G:$G,$B19,入库表!$L:$L,$G$5)</f>
        <v>0</v>
      </c>
      <c r="H19" s="32">
        <f>SUMIFS(入库表!$N:$N,入库表!$G:$G,$B19,入库表!$L:$L,$H$5)</f>
        <v>250</v>
      </c>
      <c r="I19" s="32">
        <f>SUMIFS(入库表!$N:$N,入库表!$G:$G,$B19,入库表!$L:$L,$I$5)</f>
        <v>0</v>
      </c>
      <c r="J19" s="32">
        <f>SUMIFS(入库表!$N:$N,入库表!$G:$G,$B19,入库表!$L:$L,$J$5)</f>
        <v>25</v>
      </c>
      <c r="K19" s="32">
        <f>SUMIFS(入库表!$N:$N,入库表!$G:$G,$B19,入库表!$L:$L,$K$5)</f>
        <v>0</v>
      </c>
      <c r="L19" s="32">
        <f>SUMIFS(入库表!$N:$N,入库表!$G:$G,$B19,入库表!$L:$L,$L$5)</f>
        <v>0</v>
      </c>
      <c r="M19" s="32">
        <f>SUMIFS(入库表!$N:$N,入库表!$G:$G,$B19,入库表!$L:$L,$M$5)</f>
        <v>35</v>
      </c>
      <c r="N19" s="32">
        <f>SUMIFS(入库表!$N:$N,入库表!$G:$G,$B19,入库表!$L:$L,$N$5)</f>
        <v>75</v>
      </c>
      <c r="O19" s="32">
        <f>SUMIFS(入库表!$N:$N,入库表!$G:$G,$B19,入库表!$L:$L,$O$5)</f>
        <v>0</v>
      </c>
      <c r="P19" s="32">
        <f>SUMIFS(入库表!$N:$N,入库表!$G:$G,$B19,入库表!$L:$L,$P$5)</f>
        <v>0</v>
      </c>
      <c r="Q19" s="32">
        <f>SUMIFS(入库表!$N:$N,入库表!$G:$G,$B19,入库表!$L:$L,$Q$5)</f>
        <v>25</v>
      </c>
      <c r="R19" s="32">
        <f>SUMIFS(入库表!$N:$N,入库表!$G:$G,$B19,入库表!$L:$L,$R$5)</f>
        <v>0</v>
      </c>
      <c r="S19" s="32">
        <f>SUMIFS(入库表!$N:$N,入库表!$G:$G,$B19,入库表!$L:$L,$S$5)</f>
        <v>82</v>
      </c>
      <c r="T19" s="32">
        <f>SUMIFS(入库表!$N:$N,入库表!$G:$G,$B19,入库表!$L:$L,$T$5)</f>
        <v>0</v>
      </c>
      <c r="U19" s="32">
        <f>SUMIFS(入库表!$N:$N,入库表!$G:$G,$B19,入库表!$L:$L,$U$5)</f>
        <v>0</v>
      </c>
      <c r="V19" s="32">
        <f>SUMIFS(入库表!$N:$N,入库表!$G:$G,$B19,入库表!$L:$L,$V$5)</f>
        <v>260</v>
      </c>
      <c r="W19" s="32">
        <f>SUMIFS(入库表!$N:$N,入库表!$G:$G,$B19,入库表!$L:$L,$W$5)</f>
        <v>82</v>
      </c>
      <c r="X19" s="32">
        <f>SUMIFS(入库表!$N:$N,入库表!$G:$G,$B19,入库表!$L:$L,$X$5)</f>
        <v>0</v>
      </c>
      <c r="Y19" s="32">
        <f>SUMIFS(入库表!$N:$N,入库表!$G:$G,$B19,入库表!$L:$L,$Y$5)</f>
        <v>101</v>
      </c>
      <c r="Z19" s="32">
        <f>SUMIFS(入库表!$N:$N,入库表!$G:$G,$B19,入库表!$L:$L,$Z$5)</f>
        <v>0</v>
      </c>
      <c r="AA19" s="32">
        <f>SUMIFS(入库表!$N:$N,入库表!$G:$G,$B19,入库表!$L:$L,$AA$5)</f>
        <v>0</v>
      </c>
      <c r="AB19" s="32">
        <f>SUMIFS(入库表!$N:$N,入库表!$G:$G,$B19,入库表!$L:$L,$AB$5)</f>
        <v>0</v>
      </c>
      <c r="AC19" s="32">
        <f>SUMIFS(入库表!$N:$N,入库表!$G:$G,$B19,入库表!$L:$L,$AC$5)</f>
        <v>16</v>
      </c>
      <c r="AD19" s="32">
        <f>SUMIFS(入库表!$N:$N,入库表!$G:$G,$B19,入库表!$L:$L,$AD$5)</f>
        <v>0</v>
      </c>
      <c r="AE19" s="32">
        <f>SUMIFS(入库表!$N:$N,入库表!$G:$G,$B19,入库表!$L:$L,$AE$5)</f>
        <v>10</v>
      </c>
      <c r="AF19" s="32">
        <f>SUMIFS(入库表!$N:$N,入库表!$G:$G,$B19,入库表!$L:$L,$AF$5)</f>
        <v>0</v>
      </c>
      <c r="AG19" s="32">
        <f t="shared" si="2"/>
        <v>530</v>
      </c>
      <c r="AH19" s="44">
        <f t="shared" si="3"/>
        <v>0.490286771507863</v>
      </c>
      <c r="AI19" s="32"/>
    </row>
    <row r="20" s="20" customFormat="1" ht="34" customHeight="1" spans="1:35">
      <c r="A20" s="33">
        <v>14</v>
      </c>
      <c r="B20" s="33" t="s">
        <v>67</v>
      </c>
      <c r="C20" s="32">
        <f>COUNTIFS(入库表!G:G,B20)</f>
        <v>35</v>
      </c>
      <c r="D20" s="32">
        <f>SUMIFS(入库表!N:N,入库表!G:G,B20)</f>
        <v>1509.9</v>
      </c>
      <c r="E20" s="32">
        <f>SUMIFS(入库表!$N:$N,入库表!$G:$G,$B20,入库表!$L:$L,$E$5)</f>
        <v>0</v>
      </c>
      <c r="F20" s="32">
        <f>SUMIFS(入库表!$N:$N,入库表!$G:$G,$B20,入库表!$L:$L,$F$5)</f>
        <v>0</v>
      </c>
      <c r="G20" s="32">
        <f>SUMIFS(入库表!$N:$N,入库表!$G:$G,$B20,入库表!$L:$L,$G$5)</f>
        <v>0</v>
      </c>
      <c r="H20" s="32">
        <f>SUMIFS(入库表!$N:$N,入库表!$G:$G,$B20,入库表!$L:$L,$H$5)</f>
        <v>0</v>
      </c>
      <c r="I20" s="32">
        <f>SUMIFS(入库表!$N:$N,入库表!$G:$G,$B20,入库表!$L:$L,$I$5)</f>
        <v>0</v>
      </c>
      <c r="J20" s="32">
        <f>SUMIFS(入库表!$N:$N,入库表!$G:$G,$B20,入库表!$L:$L,$J$5)</f>
        <v>0</v>
      </c>
      <c r="K20" s="32">
        <f>SUMIFS(入库表!$N:$N,入库表!$G:$G,$B20,入库表!$L:$L,$K$5)</f>
        <v>0</v>
      </c>
      <c r="L20" s="32">
        <f>SUMIFS(入库表!$N:$N,入库表!$G:$G,$B20,入库表!$L:$L,$L$5)</f>
        <v>0</v>
      </c>
      <c r="M20" s="32">
        <f>SUMIFS(入库表!$N:$N,入库表!$G:$G,$B20,入库表!$L:$L,$M$5)</f>
        <v>0</v>
      </c>
      <c r="N20" s="32">
        <f>SUMIFS(入库表!$N:$N,入库表!$G:$G,$B20,入库表!$L:$L,$N$5)</f>
        <v>55</v>
      </c>
      <c r="O20" s="32">
        <f>SUMIFS(入库表!$N:$N,入库表!$G:$G,$B20,入库表!$L:$L,$O$5)</f>
        <v>0</v>
      </c>
      <c r="P20" s="32">
        <f>SUMIFS(入库表!$N:$N,入库表!$G:$G,$B20,入库表!$L:$L,$P$5)</f>
        <v>0</v>
      </c>
      <c r="Q20" s="32">
        <f>SUMIFS(入库表!$N:$N,入库表!$G:$G,$B20,入库表!$L:$L,$Q$5)</f>
        <v>353.8</v>
      </c>
      <c r="R20" s="32">
        <f>SUMIFS(入库表!$N:$N,入库表!$G:$G,$B20,入库表!$L:$L,$R$5)</f>
        <v>0</v>
      </c>
      <c r="S20" s="32">
        <f>SUMIFS(入库表!$N:$N,入库表!$G:$G,$B20,入库表!$L:$L,$S$5)</f>
        <v>16.2</v>
      </c>
      <c r="T20" s="32">
        <f>SUMIFS(入库表!$N:$N,入库表!$G:$G,$B20,入库表!$L:$L,$T$5)</f>
        <v>0</v>
      </c>
      <c r="U20" s="32">
        <f>SUMIFS(入库表!$N:$N,入库表!$G:$G,$B20,入库表!$L:$L,$U$5)</f>
        <v>0</v>
      </c>
      <c r="V20" s="32">
        <f>SUMIFS(入库表!$N:$N,入库表!$G:$G,$B20,入库表!$L:$L,$V$5)</f>
        <v>1032.9</v>
      </c>
      <c r="W20" s="32">
        <f>SUMIFS(入库表!$N:$N,入库表!$G:$G,$B20,入库表!$L:$L,$W$5)</f>
        <v>0</v>
      </c>
      <c r="X20" s="32">
        <f>SUMIFS(入库表!$N:$N,入库表!$G:$G,$B20,入库表!$L:$L,$X$5)</f>
        <v>18</v>
      </c>
      <c r="Y20" s="32">
        <f>SUMIFS(入库表!$N:$N,入库表!$G:$G,$B20,入库表!$L:$L,$Y$5)</f>
        <v>34</v>
      </c>
      <c r="Z20" s="32">
        <f>SUMIFS(入库表!$N:$N,入库表!$G:$G,$B20,入库表!$L:$L,$Z$5)</f>
        <v>0</v>
      </c>
      <c r="AA20" s="32">
        <f>SUMIFS(入库表!$N:$N,入库表!$G:$G,$B20,入库表!$L:$L,$AA$5)</f>
        <v>0</v>
      </c>
      <c r="AB20" s="32">
        <f>SUMIFS(入库表!$N:$N,入库表!$G:$G,$B20,入库表!$L:$L,$AB$5)</f>
        <v>0</v>
      </c>
      <c r="AC20" s="32">
        <f>SUMIFS(入库表!$N:$N,入库表!$G:$G,$B20,入库表!$L:$L,$AC$5)</f>
        <v>0</v>
      </c>
      <c r="AD20" s="32">
        <f>SUMIFS(入库表!$N:$N,入库表!$G:$G,$B20,入库表!$L:$L,$AD$5)</f>
        <v>0</v>
      </c>
      <c r="AE20" s="32">
        <f>SUMIFS(入库表!$N:$N,入库表!$G:$G,$B20,入库表!$L:$L,$AE$5)</f>
        <v>0</v>
      </c>
      <c r="AF20" s="32">
        <f>SUMIFS(入库表!$N:$N,入库表!$G:$G,$B20,入库表!$L:$L,$AF$5)</f>
        <v>0</v>
      </c>
      <c r="AG20" s="32">
        <f t="shared" si="2"/>
        <v>408.8</v>
      </c>
      <c r="AH20" s="44">
        <f t="shared" si="3"/>
        <v>0.270746407046824</v>
      </c>
      <c r="AI20" s="32"/>
    </row>
    <row r="21" s="20" customFormat="1" ht="34" customHeight="1" spans="1:35">
      <c r="A21" s="33">
        <v>15</v>
      </c>
      <c r="B21" s="33" t="s">
        <v>68</v>
      </c>
      <c r="C21" s="32">
        <f>COUNTIFS(入库表!G:G,B21)</f>
        <v>29</v>
      </c>
      <c r="D21" s="32">
        <f>SUMIFS(入库表!N:N,入库表!G:G,B21)</f>
        <v>1232.8</v>
      </c>
      <c r="E21" s="32">
        <f>SUMIFS(入库表!$N:$N,入库表!$G:$G,$B21,入库表!$L:$L,$E$5)</f>
        <v>150</v>
      </c>
      <c r="F21" s="32">
        <f>SUMIFS(入库表!$N:$N,入库表!$G:$G,$B21,入库表!$L:$L,$F$5)</f>
        <v>80</v>
      </c>
      <c r="G21" s="32">
        <f>SUMIFS(入库表!$N:$N,入库表!$G:$G,$B21,入库表!$L:$L,$G$5)</f>
        <v>0</v>
      </c>
      <c r="H21" s="32">
        <f>SUMIFS(入库表!$N:$N,入库表!$G:$G,$B21,入库表!$L:$L,$H$5)</f>
        <v>0</v>
      </c>
      <c r="I21" s="32">
        <f>SUMIFS(入库表!$N:$N,入库表!$G:$G,$B21,入库表!$L:$L,$I$5)</f>
        <v>80</v>
      </c>
      <c r="J21" s="32">
        <f>SUMIFS(入库表!$N:$N,入库表!$G:$G,$B21,入库表!$L:$L,$J$5)</f>
        <v>0</v>
      </c>
      <c r="K21" s="32">
        <f>SUMIFS(入库表!$N:$N,入库表!$G:$G,$B21,入库表!$L:$L,$K$5)</f>
        <v>0</v>
      </c>
      <c r="L21" s="32">
        <f>SUMIFS(入库表!$N:$N,入库表!$G:$G,$B21,入库表!$L:$L,$L$5)</f>
        <v>0</v>
      </c>
      <c r="M21" s="32">
        <f>SUMIFS(入库表!$N:$N,入库表!$G:$G,$B21,入库表!$L:$L,$M$5)</f>
        <v>0</v>
      </c>
      <c r="N21" s="32">
        <f>SUMIFS(入库表!$N:$N,入库表!$G:$G,$B21,入库表!$L:$L,$N$5)</f>
        <v>0</v>
      </c>
      <c r="O21" s="32">
        <f>SUMIFS(入库表!$N:$N,入库表!$G:$G,$B21,入库表!$L:$L,$O$5)</f>
        <v>0</v>
      </c>
      <c r="P21" s="32">
        <f>SUMIFS(入库表!$N:$N,入库表!$G:$G,$B21,入库表!$L:$L,$P$5)</f>
        <v>0</v>
      </c>
      <c r="Q21" s="32">
        <f>SUMIFS(入库表!$N:$N,入库表!$G:$G,$B21,入库表!$L:$L,$Q$5)</f>
        <v>190.5</v>
      </c>
      <c r="R21" s="32">
        <f>SUMIFS(入库表!$N:$N,入库表!$G:$G,$B21,入库表!$L:$L,$R$5)</f>
        <v>0</v>
      </c>
      <c r="S21" s="32">
        <f>SUMIFS(入库表!$N:$N,入库表!$G:$G,$B21,入库表!$L:$L,$S$5)</f>
        <v>16</v>
      </c>
      <c r="T21" s="32">
        <f>SUMIFS(入库表!$N:$N,入库表!$G:$G,$B21,入库表!$L:$L,$T$5)</f>
        <v>0</v>
      </c>
      <c r="U21" s="32">
        <f>SUMIFS(入库表!$N:$N,入库表!$G:$G,$B21,入库表!$L:$L,$U$5)</f>
        <v>0</v>
      </c>
      <c r="V21" s="32">
        <f>SUMIFS(入库表!$N:$N,入库表!$G:$G,$B21,入库表!$L:$L,$V$5)</f>
        <v>129.8</v>
      </c>
      <c r="W21" s="32">
        <f>SUMIFS(入库表!$N:$N,入库表!$G:$G,$B21,入库表!$L:$L,$W$5)</f>
        <v>152</v>
      </c>
      <c r="X21" s="32">
        <f>SUMIFS(入库表!$N:$N,入库表!$G:$G,$B21,入库表!$L:$L,$X$5)</f>
        <v>0</v>
      </c>
      <c r="Y21" s="32">
        <f>SUMIFS(入库表!$N:$N,入库表!$G:$G,$B21,入库表!$L:$L,$Y$5)</f>
        <v>314.5</v>
      </c>
      <c r="Z21" s="32">
        <f>SUMIFS(入库表!$N:$N,入库表!$G:$G,$B21,入库表!$L:$L,$Z$5)</f>
        <v>0</v>
      </c>
      <c r="AA21" s="32">
        <f>SUMIFS(入库表!$N:$N,入库表!$G:$G,$B21,入库表!$L:$L,$AA$5)</f>
        <v>55</v>
      </c>
      <c r="AB21" s="32">
        <f>SUMIFS(入库表!$N:$N,入库表!$G:$G,$B21,入库表!$L:$L,$AB$5)</f>
        <v>0</v>
      </c>
      <c r="AC21" s="32">
        <f>SUMIFS(入库表!$N:$N,入库表!$G:$G,$B21,入库表!$L:$L,$AC$5)</f>
        <v>20</v>
      </c>
      <c r="AD21" s="32">
        <f>SUMIFS(入库表!$N:$N,入库表!$G:$G,$B21,入库表!$L:$L,$AD$5)</f>
        <v>0</v>
      </c>
      <c r="AE21" s="32">
        <f>SUMIFS(入库表!$N:$N,入库表!$G:$G,$B21,入库表!$L:$L,$AE$5)</f>
        <v>0</v>
      </c>
      <c r="AF21" s="32">
        <f>SUMIFS(入库表!$N:$N,入库表!$G:$G,$B21,入库表!$L:$L,$AF$5)</f>
        <v>45</v>
      </c>
      <c r="AG21" s="32">
        <f t="shared" si="2"/>
        <v>500.5</v>
      </c>
      <c r="AH21" s="44">
        <f t="shared" si="3"/>
        <v>0.405986372485399</v>
      </c>
      <c r="AI21" s="32"/>
    </row>
    <row r="22" s="20" customFormat="1" ht="34" customHeight="1" spans="1:35">
      <c r="A22" s="33">
        <v>16</v>
      </c>
      <c r="B22" s="33" t="s">
        <v>69</v>
      </c>
      <c r="C22" s="32">
        <f>COUNTIFS(入库表!G:G,B22)</f>
        <v>20</v>
      </c>
      <c r="D22" s="32">
        <f>SUMIFS(入库表!N:N,入库表!G:G,B22)</f>
        <v>652</v>
      </c>
      <c r="E22" s="32">
        <f>SUMIFS(入库表!$N:$N,入库表!$G:$G,$B22,入库表!$L:$L,$E$5)</f>
        <v>105</v>
      </c>
      <c r="F22" s="32">
        <f>SUMIFS(入库表!$N:$N,入库表!$G:$G,$B22,入库表!$L:$L,$F$5)</f>
        <v>0</v>
      </c>
      <c r="G22" s="32">
        <f>SUMIFS(入库表!$N:$N,入库表!$G:$G,$B22,入库表!$L:$L,$G$5)</f>
        <v>0</v>
      </c>
      <c r="H22" s="32">
        <f>SUMIFS(入库表!$N:$N,入库表!$G:$G,$B22,入库表!$L:$L,$H$5)</f>
        <v>0</v>
      </c>
      <c r="I22" s="32">
        <f>SUMIFS(入库表!$N:$N,入库表!$G:$G,$B22,入库表!$L:$L,$I$5)</f>
        <v>0</v>
      </c>
      <c r="J22" s="32">
        <f>SUMIFS(入库表!$N:$N,入库表!$G:$G,$B22,入库表!$L:$L,$J$5)</f>
        <v>0</v>
      </c>
      <c r="K22" s="32">
        <f>SUMIFS(入库表!$N:$N,入库表!$G:$G,$B22,入库表!$L:$L,$K$5)</f>
        <v>0</v>
      </c>
      <c r="L22" s="32">
        <f>SUMIFS(入库表!$N:$N,入库表!$G:$G,$B22,入库表!$L:$L,$L$5)</f>
        <v>0</v>
      </c>
      <c r="M22" s="32">
        <f>SUMIFS(入库表!$N:$N,入库表!$G:$G,$B22,入库表!$L:$L,$M$5)</f>
        <v>0</v>
      </c>
      <c r="N22" s="32">
        <f>SUMIFS(入库表!$N:$N,入库表!$G:$G,$B22,入库表!$L:$L,$N$5)</f>
        <v>220</v>
      </c>
      <c r="O22" s="32">
        <f>SUMIFS(入库表!$N:$N,入库表!$G:$G,$B22,入库表!$L:$L,$O$5)</f>
        <v>0</v>
      </c>
      <c r="P22" s="32">
        <f>SUMIFS(入库表!$N:$N,入库表!$G:$G,$B22,入库表!$L:$L,$P$5)</f>
        <v>0</v>
      </c>
      <c r="Q22" s="32">
        <f>SUMIFS(入库表!$N:$N,入库表!$G:$G,$B22,入库表!$L:$L,$Q$5)</f>
        <v>19</v>
      </c>
      <c r="R22" s="32">
        <f>SUMIFS(入库表!$N:$N,入库表!$G:$G,$B22,入库表!$L:$L,$R$5)</f>
        <v>0</v>
      </c>
      <c r="S22" s="32">
        <f>SUMIFS(入库表!$N:$N,入库表!$G:$G,$B22,入库表!$L:$L,$S$5)</f>
        <v>105</v>
      </c>
      <c r="T22" s="32">
        <f>SUMIFS(入库表!$N:$N,入库表!$G:$G,$B22,入库表!$L:$L,$T$5)</f>
        <v>0</v>
      </c>
      <c r="U22" s="32">
        <f>SUMIFS(入库表!$N:$N,入库表!$G:$G,$B22,入库表!$L:$L,$U$5)</f>
        <v>0</v>
      </c>
      <c r="V22" s="32">
        <f>SUMIFS(入库表!$N:$N,入库表!$G:$G,$B22,入库表!$L:$L,$V$5)</f>
        <v>91</v>
      </c>
      <c r="W22" s="32">
        <f>SUMIFS(入库表!$N:$N,入库表!$G:$G,$B22,入库表!$L:$L,$W$5)</f>
        <v>0</v>
      </c>
      <c r="X22" s="32">
        <f>SUMIFS(入库表!$N:$N,入库表!$G:$G,$B22,入库表!$L:$L,$X$5)</f>
        <v>0</v>
      </c>
      <c r="Y22" s="32">
        <f>SUMIFS(入库表!$N:$N,入库表!$G:$G,$B22,入库表!$L:$L,$Y$5)</f>
        <v>112</v>
      </c>
      <c r="Z22" s="32">
        <f>SUMIFS(入库表!$N:$N,入库表!$G:$G,$B22,入库表!$L:$L,$Z$5)</f>
        <v>0</v>
      </c>
      <c r="AA22" s="32">
        <f>SUMIFS(入库表!$N:$N,入库表!$G:$G,$B22,入库表!$L:$L,$AA$5)</f>
        <v>0</v>
      </c>
      <c r="AB22" s="32">
        <f>SUMIFS(入库表!$N:$N,入库表!$G:$G,$B22,入库表!$L:$L,$AB$5)</f>
        <v>0</v>
      </c>
      <c r="AC22" s="32">
        <f>SUMIFS(入库表!$N:$N,入库表!$G:$G,$B22,入库表!$L:$L,$AC$5)</f>
        <v>0</v>
      </c>
      <c r="AD22" s="32">
        <f>SUMIFS(入库表!$N:$N,入库表!$G:$G,$B22,入库表!$L:$L,$AD$5)</f>
        <v>0</v>
      </c>
      <c r="AE22" s="32">
        <f>SUMIFS(入库表!$N:$N,入库表!$G:$G,$B22,入库表!$L:$L,$AE$5)</f>
        <v>0</v>
      </c>
      <c r="AF22" s="32">
        <f>SUMIFS(入库表!$N:$N,入库表!$G:$G,$B22,入库表!$L:$L,$AF$5)</f>
        <v>0</v>
      </c>
      <c r="AG22" s="32">
        <f t="shared" si="2"/>
        <v>344</v>
      </c>
      <c r="AH22" s="44">
        <f t="shared" si="3"/>
        <v>0.52760736196319</v>
      </c>
      <c r="AI22" s="32"/>
    </row>
    <row r="23" s="20" customFormat="1" ht="34" customHeight="1" spans="1:35">
      <c r="A23" s="33">
        <v>17</v>
      </c>
      <c r="B23" s="33" t="s">
        <v>70</v>
      </c>
      <c r="C23" s="32">
        <f>COUNTIFS(入库表!G:G,B23)</f>
        <v>54</v>
      </c>
      <c r="D23" s="32">
        <f>SUMIFS(入库表!N:N,入库表!G:G,B23)</f>
        <v>4214.3</v>
      </c>
      <c r="E23" s="32">
        <f>SUMIFS(入库表!$N:$N,入库表!$G:$G,$B23,入库表!$L:$L,$E$5)</f>
        <v>202</v>
      </c>
      <c r="F23" s="32">
        <f>SUMIFS(入库表!$N:$N,入库表!$G:$G,$B23,入库表!$L:$L,$F$5)</f>
        <v>650</v>
      </c>
      <c r="G23" s="32">
        <f>SUMIFS(入库表!$N:$N,入库表!$G:$G,$B23,入库表!$L:$L,$G$5)</f>
        <v>0</v>
      </c>
      <c r="H23" s="32">
        <f>SUMIFS(入库表!$N:$N,入库表!$G:$G,$B23,入库表!$L:$L,$H$5)</f>
        <v>49</v>
      </c>
      <c r="I23" s="32">
        <f>SUMIFS(入库表!$N:$N,入库表!$G:$G,$B23,入库表!$L:$L,$I$5)</f>
        <v>0</v>
      </c>
      <c r="J23" s="32">
        <f>SUMIFS(入库表!$N:$N,入库表!$G:$G,$B23,入库表!$L:$L,$J$5)</f>
        <v>0</v>
      </c>
      <c r="K23" s="32">
        <f>SUMIFS(入库表!$N:$N,入库表!$G:$G,$B23,入库表!$L:$L,$K$5)</f>
        <v>0</v>
      </c>
      <c r="L23" s="32">
        <f>SUMIFS(入库表!$N:$N,入库表!$G:$G,$B23,入库表!$L:$L,$L$5)</f>
        <v>0</v>
      </c>
      <c r="M23" s="32">
        <f>SUMIFS(入库表!$N:$N,入库表!$G:$G,$B23,入库表!$L:$L,$M$5)</f>
        <v>0</v>
      </c>
      <c r="N23" s="32">
        <f>SUMIFS(入库表!$N:$N,入库表!$G:$G,$B23,入库表!$L:$L,$N$5)</f>
        <v>1756</v>
      </c>
      <c r="O23" s="32">
        <f>SUMIFS(入库表!$N:$N,入库表!$G:$G,$B23,入库表!$L:$L,$O$5)</f>
        <v>0</v>
      </c>
      <c r="P23" s="32">
        <f>SUMIFS(入库表!$N:$N,入库表!$G:$G,$B23,入库表!$L:$L,$P$5)</f>
        <v>0</v>
      </c>
      <c r="Q23" s="32">
        <f>SUMIFS(入库表!$N:$N,入库表!$G:$G,$B23,入库表!$L:$L,$Q$5)</f>
        <v>74</v>
      </c>
      <c r="R23" s="32">
        <f>SUMIFS(入库表!$N:$N,入库表!$G:$G,$B23,入库表!$L:$L,$R$5)</f>
        <v>0</v>
      </c>
      <c r="S23" s="32">
        <f>SUMIFS(入库表!$N:$N,入库表!$G:$G,$B23,入库表!$L:$L,$S$5)</f>
        <v>35</v>
      </c>
      <c r="T23" s="32">
        <f>SUMIFS(入库表!$N:$N,入库表!$G:$G,$B23,入库表!$L:$L,$T$5)</f>
        <v>0</v>
      </c>
      <c r="U23" s="32">
        <f>SUMIFS(入库表!$N:$N,入库表!$G:$G,$B23,入库表!$L:$L,$U$5)</f>
        <v>0</v>
      </c>
      <c r="V23" s="32">
        <f>SUMIFS(入库表!$N:$N,入库表!$G:$G,$B23,入库表!$L:$L,$V$5)</f>
        <v>45</v>
      </c>
      <c r="W23" s="32">
        <f>SUMIFS(入库表!$N:$N,入库表!$G:$G,$B23,入库表!$L:$L,$W$5)</f>
        <v>0</v>
      </c>
      <c r="X23" s="32">
        <f>SUMIFS(入库表!$N:$N,入库表!$G:$G,$B23,入库表!$L:$L,$X$5)</f>
        <v>57.8</v>
      </c>
      <c r="Y23" s="32">
        <f>SUMIFS(入库表!$N:$N,入库表!$G:$G,$B23,入库表!$L:$L,$Y$5)</f>
        <v>979.5</v>
      </c>
      <c r="Z23" s="32">
        <f>SUMIFS(入库表!$N:$N,入库表!$G:$G,$B23,入库表!$L:$L,$Z$5)</f>
        <v>0</v>
      </c>
      <c r="AA23" s="32">
        <f>SUMIFS(入库表!$N:$N,入库表!$G:$G,$B23,入库表!$L:$L,$AA$5)</f>
        <v>300</v>
      </c>
      <c r="AB23" s="32">
        <f>SUMIFS(入库表!$N:$N,入库表!$G:$G,$B23,入库表!$L:$L,$AB$5)</f>
        <v>0</v>
      </c>
      <c r="AC23" s="32">
        <f>SUMIFS(入库表!$N:$N,入库表!$G:$G,$B23,入库表!$L:$L,$AC$5)</f>
        <v>0</v>
      </c>
      <c r="AD23" s="32">
        <f>SUMIFS(入库表!$N:$N,入库表!$G:$G,$B23,入库表!$L:$L,$AD$5)</f>
        <v>0</v>
      </c>
      <c r="AE23" s="32">
        <f>SUMIFS(入库表!$N:$N,入库表!$G:$G,$B23,入库表!$L:$L,$AE$5)</f>
        <v>49</v>
      </c>
      <c r="AF23" s="32">
        <f>SUMIFS(入库表!$N:$N,入库表!$G:$G,$B23,入库表!$L:$L,$AF$5)</f>
        <v>17</v>
      </c>
      <c r="AG23" s="32">
        <f t="shared" si="2"/>
        <v>2731</v>
      </c>
      <c r="AH23" s="44">
        <f t="shared" si="3"/>
        <v>0.648031701587452</v>
      </c>
      <c r="AI23" s="32"/>
    </row>
    <row r="24" s="20" customFormat="1" ht="34" customHeight="1" spans="1:35">
      <c r="A24" s="33">
        <v>18</v>
      </c>
      <c r="B24" s="33" t="s">
        <v>71</v>
      </c>
      <c r="C24" s="32">
        <f>COUNTIFS(入库表!G:G,B24)</f>
        <v>33</v>
      </c>
      <c r="D24" s="32">
        <f>SUMIFS(入库表!N:N,入库表!G:G,B24)</f>
        <v>1706</v>
      </c>
      <c r="E24" s="32">
        <f>SUMIFS(入库表!$N:$N,入库表!$G:$G,$B24,入库表!$L:$L,$E$5)</f>
        <v>60</v>
      </c>
      <c r="F24" s="32">
        <f>SUMIFS(入库表!$N:$N,入库表!$G:$G,$B24,入库表!$L:$L,$F$5)</f>
        <v>521</v>
      </c>
      <c r="G24" s="32">
        <f>SUMIFS(入库表!$N:$N,入库表!$G:$G,$B24,入库表!$L:$L,$G$5)</f>
        <v>0</v>
      </c>
      <c r="H24" s="32">
        <f>SUMIFS(入库表!$N:$N,入库表!$G:$G,$B24,入库表!$L:$L,$H$5)</f>
        <v>0</v>
      </c>
      <c r="I24" s="32">
        <f>SUMIFS(入库表!$N:$N,入库表!$G:$G,$B24,入库表!$L:$L,$I$5)</f>
        <v>0</v>
      </c>
      <c r="J24" s="32">
        <f>SUMIFS(入库表!$N:$N,入库表!$G:$G,$B24,入库表!$L:$L,$J$5)</f>
        <v>0</v>
      </c>
      <c r="K24" s="32">
        <f>SUMIFS(入库表!$N:$N,入库表!$G:$G,$B24,入库表!$L:$L,$K$5)</f>
        <v>0</v>
      </c>
      <c r="L24" s="32">
        <f>SUMIFS(入库表!$N:$N,入库表!$G:$G,$B24,入库表!$L:$L,$L$5)</f>
        <v>0</v>
      </c>
      <c r="M24" s="32">
        <f>SUMIFS(入库表!$N:$N,入库表!$G:$G,$B24,入库表!$L:$L,$M$5)</f>
        <v>0</v>
      </c>
      <c r="N24" s="32">
        <f>SUMIFS(入库表!$N:$N,入库表!$G:$G,$B24,入库表!$L:$L,$N$5)</f>
        <v>262</v>
      </c>
      <c r="O24" s="32">
        <f>SUMIFS(入库表!$N:$N,入库表!$G:$G,$B24,入库表!$L:$L,$O$5)</f>
        <v>0</v>
      </c>
      <c r="P24" s="32">
        <f>SUMIFS(入库表!$N:$N,入库表!$G:$G,$B24,入库表!$L:$L,$P$5)</f>
        <v>0</v>
      </c>
      <c r="Q24" s="32">
        <f>SUMIFS(入库表!$N:$N,入库表!$G:$G,$B24,入库表!$L:$L,$Q$5)</f>
        <v>325</v>
      </c>
      <c r="R24" s="32">
        <f>SUMIFS(入库表!$N:$N,入库表!$G:$G,$B24,入库表!$L:$L,$R$5)</f>
        <v>0</v>
      </c>
      <c r="S24" s="32">
        <f>SUMIFS(入库表!$N:$N,入库表!$G:$G,$B24,入库表!$L:$L,$S$5)</f>
        <v>7</v>
      </c>
      <c r="T24" s="32">
        <f>SUMIFS(入库表!$N:$N,入库表!$G:$G,$B24,入库表!$L:$L,$T$5)</f>
        <v>0</v>
      </c>
      <c r="U24" s="32">
        <f>SUMIFS(入库表!$N:$N,入库表!$G:$G,$B24,入库表!$L:$L,$U$5)</f>
        <v>0</v>
      </c>
      <c r="V24" s="32">
        <f>SUMIFS(入库表!$N:$N,入库表!$G:$G,$B24,入库表!$L:$L,$V$5)</f>
        <v>221</v>
      </c>
      <c r="W24" s="32">
        <f>SUMIFS(入库表!$N:$N,入库表!$G:$G,$B24,入库表!$L:$L,$W$5)</f>
        <v>127.5</v>
      </c>
      <c r="X24" s="32">
        <f>SUMIFS(入库表!$N:$N,入库表!$G:$G,$B24,入库表!$L:$L,$X$5)</f>
        <v>30</v>
      </c>
      <c r="Y24" s="32">
        <f>SUMIFS(入库表!$N:$N,入库表!$G:$G,$B24,入库表!$L:$L,$Y$5)</f>
        <v>147.5</v>
      </c>
      <c r="Z24" s="32">
        <f>SUMIFS(入库表!$N:$N,入库表!$G:$G,$B24,入库表!$L:$L,$Z$5)</f>
        <v>0</v>
      </c>
      <c r="AA24" s="32">
        <f>SUMIFS(入库表!$N:$N,入库表!$G:$G,$B24,入库表!$L:$L,$AA$5)</f>
        <v>0</v>
      </c>
      <c r="AB24" s="32">
        <f>SUMIFS(入库表!$N:$N,入库表!$G:$G,$B24,入库表!$L:$L,$AB$5)</f>
        <v>0</v>
      </c>
      <c r="AC24" s="32">
        <f>SUMIFS(入库表!$N:$N,入库表!$G:$G,$B24,入库表!$L:$L,$AC$5)</f>
        <v>5</v>
      </c>
      <c r="AD24" s="32">
        <f>SUMIFS(入库表!$N:$N,入库表!$G:$G,$B24,入库表!$L:$L,$AD$5)</f>
        <v>0</v>
      </c>
      <c r="AE24" s="32">
        <f>SUMIFS(入库表!$N:$N,入库表!$G:$G,$B24,入库表!$L:$L,$AE$5)</f>
        <v>0</v>
      </c>
      <c r="AF24" s="32">
        <f>SUMIFS(入库表!$N:$N,入库表!$G:$G,$B24,入库表!$L:$L,$AF$5)</f>
        <v>0</v>
      </c>
      <c r="AG24" s="32">
        <f t="shared" si="2"/>
        <v>1168</v>
      </c>
      <c r="AH24" s="44">
        <f t="shared" si="3"/>
        <v>0.68464243845252</v>
      </c>
      <c r="AI24" s="32"/>
    </row>
    <row r="25" s="20" customFormat="1" ht="34" customHeight="1" spans="1:35">
      <c r="A25" s="33">
        <v>19</v>
      </c>
      <c r="B25" s="33" t="s">
        <v>72</v>
      </c>
      <c r="C25" s="32">
        <f>COUNTIFS(入库表!G:G,B25)</f>
        <v>54</v>
      </c>
      <c r="D25" s="32">
        <f>SUMIFS(入库表!N:N,入库表!G:G,B25)</f>
        <v>2438.7</v>
      </c>
      <c r="E25" s="32">
        <f>SUMIFS(入库表!$N:$N,入库表!$G:$G,$B25,入库表!$L:$L,$E$5)</f>
        <v>346.2</v>
      </c>
      <c r="F25" s="32">
        <f>SUMIFS(入库表!$N:$N,入库表!$G:$G,$B25,入库表!$L:$L,$F$5)</f>
        <v>135</v>
      </c>
      <c r="G25" s="32">
        <f>SUMIFS(入库表!$N:$N,入库表!$G:$G,$B25,入库表!$L:$L,$G$5)</f>
        <v>0</v>
      </c>
      <c r="H25" s="32">
        <f>SUMIFS(入库表!$N:$N,入库表!$G:$G,$B25,入库表!$L:$L,$H$5)</f>
        <v>54</v>
      </c>
      <c r="I25" s="32">
        <f>SUMIFS(入库表!$N:$N,入库表!$G:$G,$B25,入库表!$L:$L,$I$5)</f>
        <v>0</v>
      </c>
      <c r="J25" s="32">
        <f>SUMIFS(入库表!$N:$N,入库表!$G:$G,$B25,入库表!$L:$L,$J$5)</f>
        <v>0</v>
      </c>
      <c r="K25" s="32">
        <f>SUMIFS(入库表!$N:$N,入库表!$G:$G,$B25,入库表!$L:$L,$K$5)</f>
        <v>0</v>
      </c>
      <c r="L25" s="32">
        <f>SUMIFS(入库表!$N:$N,入库表!$G:$G,$B25,入库表!$L:$L,$L$5)</f>
        <v>0</v>
      </c>
      <c r="M25" s="32">
        <f>SUMIFS(入库表!$N:$N,入库表!$G:$G,$B25,入库表!$L:$L,$M$5)</f>
        <v>0</v>
      </c>
      <c r="N25" s="32">
        <f>SUMIFS(入库表!$N:$N,入库表!$G:$G,$B25,入库表!$L:$L,$N$5)</f>
        <v>557</v>
      </c>
      <c r="O25" s="32">
        <f>SUMIFS(入库表!$N:$N,入库表!$G:$G,$B25,入库表!$L:$L,$O$5)</f>
        <v>160</v>
      </c>
      <c r="P25" s="32">
        <f>SUMIFS(入库表!$N:$N,入库表!$G:$G,$B25,入库表!$L:$L,$P$5)</f>
        <v>0</v>
      </c>
      <c r="Q25" s="32">
        <f>SUMIFS(入库表!$N:$N,入库表!$G:$G,$B25,入库表!$L:$L,$Q$5)</f>
        <v>165</v>
      </c>
      <c r="R25" s="32">
        <f>SUMIFS(入库表!$N:$N,入库表!$G:$G,$B25,入库表!$L:$L,$R$5)</f>
        <v>0</v>
      </c>
      <c r="S25" s="32">
        <f>SUMIFS(入库表!$N:$N,入库表!$G:$G,$B25,入库表!$L:$L,$S$5)</f>
        <v>301</v>
      </c>
      <c r="T25" s="32">
        <f>SUMIFS(入库表!$N:$N,入库表!$G:$G,$B25,入库表!$L:$L,$T$5)</f>
        <v>0</v>
      </c>
      <c r="U25" s="32">
        <f>SUMIFS(入库表!$N:$N,入库表!$G:$G,$B25,入库表!$L:$L,$U$5)</f>
        <v>0</v>
      </c>
      <c r="V25" s="32">
        <f>SUMIFS(入库表!$N:$N,入库表!$G:$G,$B25,入库表!$L:$L,$V$5)</f>
        <v>135</v>
      </c>
      <c r="W25" s="32">
        <f>SUMIFS(入库表!$N:$N,入库表!$G:$G,$B25,入库表!$L:$L,$W$5)</f>
        <v>123.5</v>
      </c>
      <c r="X25" s="32">
        <f>SUMIFS(入库表!$N:$N,入库表!$G:$G,$B25,入库表!$L:$L,$X$5)</f>
        <v>99</v>
      </c>
      <c r="Y25" s="32">
        <f>SUMIFS(入库表!$N:$N,入库表!$G:$G,$B25,入库表!$L:$L,$Y$5)</f>
        <v>268</v>
      </c>
      <c r="Z25" s="32">
        <f>SUMIFS(入库表!$N:$N,入库表!$G:$G,$B25,入库表!$L:$L,$Z$5)</f>
        <v>25</v>
      </c>
      <c r="AA25" s="32">
        <f>SUMIFS(入库表!$N:$N,入库表!$G:$G,$B25,入库表!$L:$L,$AA$5)</f>
        <v>55</v>
      </c>
      <c r="AB25" s="32">
        <f>SUMIFS(入库表!$N:$N,入库表!$G:$G,$B25,入库表!$L:$L,$AB$5)</f>
        <v>0</v>
      </c>
      <c r="AC25" s="32">
        <f>SUMIFS(入库表!$N:$N,入库表!$G:$G,$B25,入库表!$L:$L,$AC$5)</f>
        <v>0</v>
      </c>
      <c r="AD25" s="32">
        <f>SUMIFS(入库表!$N:$N,入库表!$G:$G,$B25,入库表!$L:$L,$AD$5)</f>
        <v>0</v>
      </c>
      <c r="AE25" s="32">
        <f>SUMIFS(入库表!$N:$N,入库表!$G:$G,$B25,入库表!$L:$L,$AE$5)</f>
        <v>15</v>
      </c>
      <c r="AF25" s="32">
        <f>SUMIFS(入库表!$N:$N,入库表!$G:$G,$B25,入库表!$L:$L,$AF$5)</f>
        <v>0</v>
      </c>
      <c r="AG25" s="32">
        <f t="shared" si="2"/>
        <v>1417.2</v>
      </c>
      <c r="AH25" s="44">
        <f t="shared" si="3"/>
        <v>0.581129290195596</v>
      </c>
      <c r="AI25" s="32"/>
    </row>
    <row r="26" s="20" customFormat="1" ht="34" customHeight="1" spans="1:35">
      <c r="A26" s="33">
        <v>20</v>
      </c>
      <c r="B26" s="33" t="s">
        <v>73</v>
      </c>
      <c r="C26" s="32">
        <f>COUNTIFS(入库表!G:G,B26)</f>
        <v>65</v>
      </c>
      <c r="D26" s="32">
        <f>SUMIFS(入库表!N:N,入库表!G:G,B26)</f>
        <v>2595.8</v>
      </c>
      <c r="E26" s="32">
        <f>SUMIFS(入库表!$N:$N,入库表!$G:$G,$B26,入库表!$L:$L,$E$5)</f>
        <v>0</v>
      </c>
      <c r="F26" s="32">
        <f>SUMIFS(入库表!$N:$N,入库表!$G:$G,$B26,入库表!$L:$L,$F$5)</f>
        <v>105</v>
      </c>
      <c r="G26" s="32">
        <f>SUMIFS(入库表!$N:$N,入库表!$G:$G,$B26,入库表!$L:$L,$G$5)</f>
        <v>131.8</v>
      </c>
      <c r="H26" s="32">
        <f>SUMIFS(入库表!$N:$N,入库表!$G:$G,$B26,入库表!$L:$L,$H$5)</f>
        <v>800</v>
      </c>
      <c r="I26" s="32">
        <f>SUMIFS(入库表!$N:$N,入库表!$G:$G,$B26,入库表!$L:$L,$I$5)</f>
        <v>0</v>
      </c>
      <c r="J26" s="32">
        <f>SUMIFS(入库表!$N:$N,入库表!$G:$G,$B26,入库表!$L:$L,$J$5)</f>
        <v>0</v>
      </c>
      <c r="K26" s="32">
        <f>SUMIFS(入库表!$N:$N,入库表!$G:$G,$B26,入库表!$L:$L,$K$5)</f>
        <v>0</v>
      </c>
      <c r="L26" s="32">
        <f>SUMIFS(入库表!$N:$N,入库表!$G:$G,$B26,入库表!$L:$L,$L$5)</f>
        <v>0</v>
      </c>
      <c r="M26" s="32">
        <f>SUMIFS(入库表!$N:$N,入库表!$G:$G,$B26,入库表!$L:$L,$M$5)</f>
        <v>120</v>
      </c>
      <c r="N26" s="32">
        <f>SUMIFS(入库表!$N:$N,入库表!$G:$G,$B26,入库表!$L:$L,$N$5)</f>
        <v>335</v>
      </c>
      <c r="O26" s="32">
        <f>SUMIFS(入库表!$N:$N,入库表!$G:$G,$B26,入库表!$L:$L,$O$5)</f>
        <v>0</v>
      </c>
      <c r="P26" s="32">
        <f>SUMIFS(入库表!$N:$N,入库表!$G:$G,$B26,入库表!$L:$L,$P$5)</f>
        <v>0</v>
      </c>
      <c r="Q26" s="32">
        <f>SUMIFS(入库表!$N:$N,入库表!$G:$G,$B26,入库表!$L:$L,$Q$5)</f>
        <v>215</v>
      </c>
      <c r="R26" s="32">
        <f>SUMIFS(入库表!$N:$N,入库表!$G:$G,$B26,入库表!$L:$L,$R$5)</f>
        <v>0</v>
      </c>
      <c r="S26" s="32">
        <f>SUMIFS(入库表!$N:$N,入库表!$G:$G,$B26,入库表!$L:$L,$S$5)</f>
        <v>0</v>
      </c>
      <c r="T26" s="32">
        <f>SUMIFS(入库表!$N:$N,入库表!$G:$G,$B26,入库表!$L:$L,$T$5)</f>
        <v>0</v>
      </c>
      <c r="U26" s="32">
        <f>SUMIFS(入库表!$N:$N,入库表!$G:$G,$B26,入库表!$L:$L,$U$5)</f>
        <v>0</v>
      </c>
      <c r="V26" s="32">
        <f>SUMIFS(入库表!$N:$N,入库表!$G:$G,$B26,入库表!$L:$L,$V$5)</f>
        <v>432</v>
      </c>
      <c r="W26" s="32">
        <f>SUMIFS(入库表!$N:$N,入库表!$G:$G,$B26,入库表!$L:$L,$W$5)</f>
        <v>38</v>
      </c>
      <c r="X26" s="32">
        <f>SUMIFS(入库表!$N:$N,入库表!$G:$G,$B26,入库表!$L:$L,$X$5)</f>
        <v>55.5</v>
      </c>
      <c r="Y26" s="32">
        <f>SUMIFS(入库表!$N:$N,入库表!$G:$G,$B26,入库表!$L:$L,$Y$5)</f>
        <v>259.5</v>
      </c>
      <c r="Z26" s="32">
        <f>SUMIFS(入库表!$N:$N,入库表!$G:$G,$B26,入库表!$L:$L,$Z$5)</f>
        <v>0</v>
      </c>
      <c r="AA26" s="32">
        <f>SUMIFS(入库表!$N:$N,入库表!$G:$G,$B26,入库表!$L:$L,$AA$5)</f>
        <v>0</v>
      </c>
      <c r="AB26" s="32">
        <f>SUMIFS(入库表!$N:$N,入库表!$G:$G,$B26,入库表!$L:$L,$AB$5)</f>
        <v>47</v>
      </c>
      <c r="AC26" s="32">
        <f>SUMIFS(入库表!$N:$N,入库表!$G:$G,$B26,入库表!$L:$L,$AC$5)</f>
        <v>51.5</v>
      </c>
      <c r="AD26" s="32">
        <f>SUMIFS(入库表!$N:$N,入库表!$G:$G,$B26,入库表!$L:$L,$AD$5)</f>
        <v>0</v>
      </c>
      <c r="AE26" s="32">
        <f>SUMIFS(入库表!$N:$N,入库表!$G:$G,$B26,入库表!$L:$L,$AE$5)</f>
        <v>5.5</v>
      </c>
      <c r="AF26" s="32">
        <f>SUMIFS(入库表!$N:$N,入库表!$G:$G,$B26,入库表!$L:$L,$AF$5)</f>
        <v>0</v>
      </c>
      <c r="AG26" s="32">
        <f t="shared" si="2"/>
        <v>1706.8</v>
      </c>
      <c r="AH26" s="44">
        <f t="shared" si="3"/>
        <v>0.657523692118037</v>
      </c>
      <c r="AI26" s="32"/>
    </row>
    <row r="27" s="20" customFormat="1" ht="34" customHeight="1" spans="1:35">
      <c r="A27" s="33">
        <v>21</v>
      </c>
      <c r="B27" s="33" t="s">
        <v>74</v>
      </c>
      <c r="C27" s="32">
        <f>COUNTIFS(入库表!G:G,B27)</f>
        <v>1</v>
      </c>
      <c r="D27" s="32">
        <f>SUMIFS(入库表!N:N,入库表!G:G,B27)</f>
        <v>6</v>
      </c>
      <c r="E27" s="32">
        <f>SUMIFS(入库表!$N:$N,入库表!$G:$G,$B27,入库表!$L:$L,$E$5)</f>
        <v>0</v>
      </c>
      <c r="F27" s="32">
        <f>SUMIFS(入库表!$N:$N,入库表!$G:$G,$B27,入库表!$L:$L,$F$5)</f>
        <v>0</v>
      </c>
      <c r="G27" s="32">
        <f>SUMIFS(入库表!$N:$N,入库表!$G:$G,$B27,入库表!$L:$L,$G$5)</f>
        <v>0</v>
      </c>
      <c r="H27" s="32">
        <f>SUMIFS(入库表!$N:$N,入库表!$G:$G,$B27,入库表!$L:$L,$H$5)</f>
        <v>0</v>
      </c>
      <c r="I27" s="32">
        <f>SUMIFS(入库表!$N:$N,入库表!$G:$G,$B27,入库表!$L:$L,$I$5)</f>
        <v>0</v>
      </c>
      <c r="J27" s="32">
        <f>SUMIFS(入库表!$N:$N,入库表!$G:$G,$B27,入库表!$L:$L,$J$5)</f>
        <v>0</v>
      </c>
      <c r="K27" s="32">
        <f>SUMIFS(入库表!$N:$N,入库表!$G:$G,$B27,入库表!$L:$L,$K$5)</f>
        <v>0</v>
      </c>
      <c r="L27" s="32">
        <f>SUMIFS(入库表!$N:$N,入库表!$G:$G,$B27,入库表!$L:$L,$L$5)</f>
        <v>0</v>
      </c>
      <c r="M27" s="32">
        <f>SUMIFS(入库表!$N:$N,入库表!$G:$G,$B27,入库表!$L:$L,$M$5)</f>
        <v>0</v>
      </c>
      <c r="N27" s="32">
        <f>SUMIFS(入库表!$N:$N,入库表!$G:$G,$B27,入库表!$L:$L,$N$5)</f>
        <v>0</v>
      </c>
      <c r="O27" s="32">
        <f>SUMIFS(入库表!$N:$N,入库表!$G:$G,$B27,入库表!$L:$L,$O$5)</f>
        <v>0</v>
      </c>
      <c r="P27" s="32">
        <f>SUMIFS(入库表!$N:$N,入库表!$G:$G,$B27,入库表!$L:$L,$P$5)</f>
        <v>0</v>
      </c>
      <c r="Q27" s="32">
        <f>SUMIFS(入库表!$N:$N,入库表!$G:$G,$B27,入库表!$L:$L,$Q$5)</f>
        <v>0</v>
      </c>
      <c r="R27" s="32">
        <f>SUMIFS(入库表!$N:$N,入库表!$G:$G,$B27,入库表!$L:$L,$R$5)</f>
        <v>0</v>
      </c>
      <c r="S27" s="32">
        <f>SUMIFS(入库表!$N:$N,入库表!$G:$G,$B27,入库表!$L:$L,$S$5)</f>
        <v>0</v>
      </c>
      <c r="T27" s="32">
        <f>SUMIFS(入库表!$N:$N,入库表!$G:$G,$B27,入库表!$L:$L,$T$5)</f>
        <v>0</v>
      </c>
      <c r="U27" s="32">
        <f>SUMIFS(入库表!$N:$N,入库表!$G:$G,$B27,入库表!$L:$L,$U$5)</f>
        <v>0</v>
      </c>
      <c r="V27" s="32">
        <f>SUMIFS(入库表!$N:$N,入库表!$G:$G,$B27,入库表!$L:$L,$V$5)</f>
        <v>0</v>
      </c>
      <c r="W27" s="32">
        <f>SUMIFS(入库表!$N:$N,入库表!$G:$G,$B27,入库表!$L:$L,$W$5)</f>
        <v>0</v>
      </c>
      <c r="X27" s="32">
        <f>SUMIFS(入库表!$N:$N,入库表!$G:$G,$B27,入库表!$L:$L,$X$5)</f>
        <v>0</v>
      </c>
      <c r="Y27" s="32">
        <f>SUMIFS(入库表!$N:$N,入库表!$G:$G,$B27,入库表!$L:$L,$Y$5)</f>
        <v>0</v>
      </c>
      <c r="Z27" s="32">
        <f>SUMIFS(入库表!$N:$N,入库表!$G:$G,$B27,入库表!$L:$L,$Z$5)</f>
        <v>0</v>
      </c>
      <c r="AA27" s="32">
        <f>SUMIFS(入库表!$N:$N,入库表!$G:$G,$B27,入库表!$L:$L,$AA$5)</f>
        <v>0</v>
      </c>
      <c r="AB27" s="32">
        <f>SUMIFS(入库表!$N:$N,入库表!$G:$G,$B27,入库表!$L:$L,$AB$5)</f>
        <v>0</v>
      </c>
      <c r="AC27" s="32">
        <f>SUMIFS(入库表!$N:$N,入库表!$G:$G,$B27,入库表!$L:$L,$AC$5)</f>
        <v>0</v>
      </c>
      <c r="AD27" s="32">
        <f>SUMIFS(入库表!$N:$N,入库表!$G:$G,$B27,入库表!$L:$L,$AD$5)</f>
        <v>0</v>
      </c>
      <c r="AE27" s="32">
        <f>SUMIFS(入库表!$N:$N,入库表!$G:$G,$B27,入库表!$L:$L,$AE$5)</f>
        <v>0</v>
      </c>
      <c r="AF27" s="32">
        <f>SUMIFS(入库表!$N:$N,入库表!$G:$G,$B27,入库表!$L:$L,$AF$5)</f>
        <v>6</v>
      </c>
      <c r="AG27" s="32">
        <f t="shared" si="2"/>
        <v>0</v>
      </c>
      <c r="AH27" s="44">
        <f t="shared" si="3"/>
        <v>0</v>
      </c>
      <c r="AI27" s="32"/>
    </row>
  </sheetData>
  <mergeCells count="21">
    <mergeCell ref="A2:AI2"/>
    <mergeCell ref="E3:R3"/>
    <mergeCell ref="T3:U3"/>
    <mergeCell ref="V3:AC3"/>
    <mergeCell ref="AD3:AE3"/>
    <mergeCell ref="E4:J4"/>
    <mergeCell ref="K4:L4"/>
    <mergeCell ref="M4:O4"/>
    <mergeCell ref="P4:Q4"/>
    <mergeCell ref="V4:Y4"/>
    <mergeCell ref="Z4:AB4"/>
    <mergeCell ref="A6:B6"/>
    <mergeCell ref="A3:A5"/>
    <mergeCell ref="B3:B5"/>
    <mergeCell ref="C3:C5"/>
    <mergeCell ref="D3:D5"/>
    <mergeCell ref="S3:S4"/>
    <mergeCell ref="AF3:AF4"/>
    <mergeCell ref="AG3:AG5"/>
    <mergeCell ref="AH3:AH5"/>
    <mergeCell ref="AI3:AI5"/>
  </mergeCells>
  <pageMargins left="0.314583333333333" right="0.314583333333333" top="0.550694444444444" bottom="0.550694444444444" header="0.5" footer="0.5"/>
  <pageSetup paperSize="8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19"/>
  <sheetViews>
    <sheetView tabSelected="1" zoomScale="55" zoomScaleNormal="55" workbookViewId="0">
      <selection activeCell="O8" sqref="O8"/>
    </sheetView>
  </sheetViews>
  <sheetFormatPr defaultColWidth="9" defaultRowHeight="32.25" customHeight="1"/>
  <cols>
    <col min="1" max="1" width="9" style="1"/>
    <col min="2" max="2" width="9.87962962962963" style="1"/>
    <col min="3" max="3" width="20.6481481481481" style="1" customWidth="1"/>
    <col min="4" max="4" width="11.3796296296296" style="1" customWidth="1"/>
    <col min="5" max="5" width="14.5" style="1" customWidth="1"/>
    <col min="6" max="9" width="9" style="1"/>
    <col min="10" max="10" width="12.9259259259259" style="4" customWidth="1"/>
    <col min="11" max="11" width="13.1203703703704" style="4" customWidth="1"/>
    <col min="12" max="12" width="14.537037037037" style="4" customWidth="1"/>
    <col min="13" max="13" width="11.712962962963" style="1" customWidth="1"/>
    <col min="14" max="14" width="13.462962962963" style="1" customWidth="1"/>
    <col min="15" max="15" width="12.4907407407407" style="1" customWidth="1"/>
    <col min="16" max="16" width="11.75" style="1" customWidth="1"/>
    <col min="17" max="17" width="10.6296296296296" style="1" customWidth="1"/>
    <col min="18" max="18" width="12.6296296296296" style="1" customWidth="1"/>
    <col min="19" max="19" width="41.25" style="1" customWidth="1"/>
    <col min="20" max="20" width="44.8148148148148" style="1" customWidth="1"/>
    <col min="21" max="21" width="9" style="5"/>
    <col min="22" max="22" width="16.5" style="5"/>
    <col min="23" max="23" width="18.75" style="5"/>
    <col min="24" max="24" width="12.6296296296296" style="5" customWidth="1"/>
    <col min="25" max="25" width="10.5" style="5" customWidth="1"/>
    <col min="26" max="28" width="10.25" style="1" customWidth="1"/>
    <col min="29" max="16384" width="9" style="1"/>
  </cols>
  <sheetData>
    <row r="1" s="1" customFormat="1" customHeight="1" spans="1:25">
      <c r="A1" s="1" t="s">
        <v>75</v>
      </c>
      <c r="J1" s="4"/>
      <c r="K1" s="4"/>
      <c r="L1" s="4"/>
      <c r="U1" s="5"/>
      <c r="V1" s="5"/>
      <c r="W1" s="5"/>
      <c r="X1" s="5"/>
      <c r="Y1" s="5"/>
    </row>
    <row r="2" s="1" customFormat="1" ht="74" customHeight="1" spans="1:29">
      <c r="A2" s="6" t="s">
        <v>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2" customFormat="1" ht="36.75" customHeight="1" spans="1:29">
      <c r="A3" s="7" t="s">
        <v>2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  <c r="G3" s="7"/>
      <c r="H3" s="7"/>
      <c r="I3" s="7"/>
      <c r="J3" s="11" t="s">
        <v>82</v>
      </c>
      <c r="K3" s="11"/>
      <c r="L3" s="11"/>
      <c r="M3" s="7" t="s">
        <v>83</v>
      </c>
      <c r="N3" s="7" t="s">
        <v>84</v>
      </c>
      <c r="O3" s="7"/>
      <c r="P3" s="7"/>
      <c r="Q3" s="7"/>
      <c r="R3" s="7"/>
      <c r="S3" s="7" t="s">
        <v>85</v>
      </c>
      <c r="T3" s="7"/>
      <c r="U3" s="7"/>
      <c r="V3" s="7"/>
      <c r="W3" s="7"/>
      <c r="X3" s="7"/>
      <c r="Y3" s="7"/>
      <c r="Z3" s="7" t="s">
        <v>86</v>
      </c>
      <c r="AA3" s="7" t="s">
        <v>87</v>
      </c>
      <c r="AB3" s="14" t="s">
        <v>88</v>
      </c>
      <c r="AC3" s="7" t="s">
        <v>14</v>
      </c>
    </row>
    <row r="4" s="2" customFormat="1" ht="87" spans="1:29">
      <c r="A4" s="7"/>
      <c r="B4" s="7"/>
      <c r="C4" s="7"/>
      <c r="D4" s="7"/>
      <c r="E4" s="7"/>
      <c r="F4" s="7" t="s">
        <v>89</v>
      </c>
      <c r="G4" s="7" t="s">
        <v>3</v>
      </c>
      <c r="H4" s="7" t="s">
        <v>90</v>
      </c>
      <c r="I4" s="7" t="s">
        <v>91</v>
      </c>
      <c r="J4" s="11" t="s">
        <v>92</v>
      </c>
      <c r="K4" s="11" t="s">
        <v>93</v>
      </c>
      <c r="L4" s="11" t="s">
        <v>94</v>
      </c>
      <c r="M4" s="7"/>
      <c r="N4" s="12" t="s">
        <v>95</v>
      </c>
      <c r="O4" s="7" t="s">
        <v>96</v>
      </c>
      <c r="P4" s="7" t="s">
        <v>97</v>
      </c>
      <c r="Q4" s="7" t="s">
        <v>98</v>
      </c>
      <c r="R4" s="7" t="s">
        <v>99</v>
      </c>
      <c r="S4" s="7" t="s">
        <v>100</v>
      </c>
      <c r="T4" s="7" t="s">
        <v>101</v>
      </c>
      <c r="U4" s="7" t="s">
        <v>102</v>
      </c>
      <c r="V4" s="7" t="s">
        <v>103</v>
      </c>
      <c r="W4" s="7" t="s">
        <v>104</v>
      </c>
      <c r="X4" s="7" t="s">
        <v>105</v>
      </c>
      <c r="Y4" s="7" t="s">
        <v>106</v>
      </c>
      <c r="Z4" s="7"/>
      <c r="AA4" s="7"/>
      <c r="AB4" s="15"/>
      <c r="AC4" s="7"/>
    </row>
    <row r="5" s="2" customFormat="1" ht="56" customHeight="1" spans="1:29">
      <c r="A5" s="7" t="s">
        <v>53</v>
      </c>
      <c r="B5" s="7"/>
      <c r="C5" s="7"/>
      <c r="D5" s="7"/>
      <c r="E5" s="7"/>
      <c r="F5" s="7"/>
      <c r="G5" s="7"/>
      <c r="H5" s="7"/>
      <c r="I5" s="7"/>
      <c r="J5" s="11"/>
      <c r="K5" s="11"/>
      <c r="L5" s="11"/>
      <c r="M5" s="7"/>
      <c r="N5" s="7">
        <f>SUBTOTAL(9,N6:N819)</f>
        <v>64973.8</v>
      </c>
      <c r="O5" s="7">
        <f>SUBTOTAL(9,O6:O819)</f>
        <v>46042</v>
      </c>
      <c r="P5" s="7">
        <f>SUBTOTAL(9,P6:P819)</f>
        <v>0</v>
      </c>
      <c r="Q5" s="7">
        <f>SUBTOTAL(9,Q6:Q819)</f>
        <v>18900</v>
      </c>
      <c r="R5" s="7">
        <f>SUBTOTAL(9,R6:R819)</f>
        <v>31.8</v>
      </c>
      <c r="S5" s="7"/>
      <c r="T5" s="7"/>
      <c r="U5" s="7"/>
      <c r="V5" s="7"/>
      <c r="W5" s="7"/>
      <c r="X5" s="7"/>
      <c r="Y5" s="7"/>
      <c r="Z5" s="7"/>
      <c r="AA5" s="7"/>
      <c r="AB5" s="16"/>
      <c r="AC5" s="16"/>
    </row>
    <row r="6" s="3" customFormat="1" ht="52.2" spans="1:29">
      <c r="A6" s="8">
        <f>SUBTOTAL(103,$B$6:B6)*1</f>
        <v>1</v>
      </c>
      <c r="B6" s="8" t="s">
        <v>107</v>
      </c>
      <c r="C6" s="9" t="s">
        <v>108</v>
      </c>
      <c r="D6" s="9" t="s">
        <v>109</v>
      </c>
      <c r="E6" s="10" t="s">
        <v>110</v>
      </c>
      <c r="F6" s="9" t="s">
        <v>111</v>
      </c>
      <c r="G6" s="9" t="s">
        <v>54</v>
      </c>
      <c r="H6" s="9" t="s">
        <v>112</v>
      </c>
      <c r="I6" s="8"/>
      <c r="J6" s="13" t="s">
        <v>113</v>
      </c>
      <c r="K6" s="13" t="s">
        <v>24</v>
      </c>
      <c r="L6" s="13" t="s">
        <v>50</v>
      </c>
      <c r="M6" s="8" t="s">
        <v>114</v>
      </c>
      <c r="N6" s="9">
        <v>822</v>
      </c>
      <c r="O6" s="9">
        <f>N6</f>
        <v>822</v>
      </c>
      <c r="P6" s="8"/>
      <c r="Q6" s="8"/>
      <c r="R6" s="8"/>
      <c r="S6" s="9" t="s">
        <v>115</v>
      </c>
      <c r="T6" s="9" t="s">
        <v>116</v>
      </c>
      <c r="U6" s="8">
        <v>243</v>
      </c>
      <c r="V6" s="8">
        <v>1826</v>
      </c>
      <c r="W6" s="8">
        <v>2740</v>
      </c>
      <c r="X6" s="8">
        <v>2740</v>
      </c>
      <c r="Y6" s="8" t="s">
        <v>117</v>
      </c>
      <c r="Z6" s="8" t="s">
        <v>118</v>
      </c>
      <c r="AA6" s="8" t="s">
        <v>119</v>
      </c>
      <c r="AB6" s="17" t="s">
        <v>120</v>
      </c>
      <c r="AC6" s="17"/>
    </row>
    <row r="7" s="3" customFormat="1" ht="69.6" spans="1:29">
      <c r="A7" s="8">
        <f>SUBTOTAL(103,$B$6:B7)*1</f>
        <v>2</v>
      </c>
      <c r="B7" s="8" t="s">
        <v>107</v>
      </c>
      <c r="C7" s="9" t="s">
        <v>121</v>
      </c>
      <c r="D7" s="9" t="s">
        <v>109</v>
      </c>
      <c r="E7" s="10" t="s">
        <v>110</v>
      </c>
      <c r="F7" s="9" t="s">
        <v>111</v>
      </c>
      <c r="G7" s="9" t="s">
        <v>54</v>
      </c>
      <c r="H7" s="9" t="s">
        <v>112</v>
      </c>
      <c r="I7" s="8"/>
      <c r="J7" s="13" t="s">
        <v>122</v>
      </c>
      <c r="K7" s="13" t="s">
        <v>123</v>
      </c>
      <c r="L7" s="13" t="s">
        <v>41</v>
      </c>
      <c r="M7" s="8" t="s">
        <v>114</v>
      </c>
      <c r="N7" s="9">
        <v>60.5</v>
      </c>
      <c r="O7" s="9">
        <f t="shared" ref="O7:O13" si="0">N7</f>
        <v>60.5</v>
      </c>
      <c r="P7" s="8"/>
      <c r="Q7" s="8"/>
      <c r="R7" s="8"/>
      <c r="S7" s="9" t="s">
        <v>124</v>
      </c>
      <c r="T7" s="9" t="s">
        <v>125</v>
      </c>
      <c r="U7" s="8">
        <v>243</v>
      </c>
      <c r="V7" s="8">
        <v>719</v>
      </c>
      <c r="W7" s="8">
        <v>3235</v>
      </c>
      <c r="X7" s="8">
        <v>3235</v>
      </c>
      <c r="Y7" s="8" t="s">
        <v>117</v>
      </c>
      <c r="Z7" s="8" t="s">
        <v>118</v>
      </c>
      <c r="AA7" s="8" t="s">
        <v>119</v>
      </c>
      <c r="AB7" s="17" t="s">
        <v>120</v>
      </c>
      <c r="AC7" s="17"/>
    </row>
    <row r="8" s="3" customFormat="1" ht="52.2" spans="1:29">
      <c r="A8" s="8">
        <f>SUBTOTAL(103,$B$6:B8)*1</f>
        <v>3</v>
      </c>
      <c r="B8" s="8" t="s">
        <v>107</v>
      </c>
      <c r="C8" s="9" t="s">
        <v>126</v>
      </c>
      <c r="D8" s="9" t="s">
        <v>109</v>
      </c>
      <c r="E8" s="10" t="s">
        <v>110</v>
      </c>
      <c r="F8" s="9" t="s">
        <v>111</v>
      </c>
      <c r="G8" s="9" t="s">
        <v>54</v>
      </c>
      <c r="H8" s="9" t="s">
        <v>112</v>
      </c>
      <c r="I8" s="8"/>
      <c r="J8" s="13" t="s">
        <v>127</v>
      </c>
      <c r="K8" s="13" t="s">
        <v>15</v>
      </c>
      <c r="L8" s="13" t="s">
        <v>26</v>
      </c>
      <c r="M8" s="8" t="s">
        <v>114</v>
      </c>
      <c r="N8" s="9">
        <v>1100</v>
      </c>
      <c r="O8" s="9">
        <f t="shared" si="0"/>
        <v>1100</v>
      </c>
      <c r="P8" s="8"/>
      <c r="Q8" s="8"/>
      <c r="R8" s="8"/>
      <c r="S8" s="9" t="s">
        <v>128</v>
      </c>
      <c r="T8" s="9" t="s">
        <v>129</v>
      </c>
      <c r="U8" s="8">
        <v>243</v>
      </c>
      <c r="V8" s="8">
        <v>16666</v>
      </c>
      <c r="W8" s="8">
        <v>74997</v>
      </c>
      <c r="X8" s="8">
        <v>74997</v>
      </c>
      <c r="Y8" s="8" t="s">
        <v>117</v>
      </c>
      <c r="Z8" s="8" t="s">
        <v>118</v>
      </c>
      <c r="AA8" s="8" t="s">
        <v>119</v>
      </c>
      <c r="AB8" s="17" t="s">
        <v>120</v>
      </c>
      <c r="AC8" s="17"/>
    </row>
    <row r="9" s="3" customFormat="1" ht="191.4" spans="1:29">
      <c r="A9" s="8">
        <f>SUBTOTAL(103,$B$6:B9)*1</f>
        <v>4</v>
      </c>
      <c r="B9" s="8" t="s">
        <v>107</v>
      </c>
      <c r="C9" s="9" t="s">
        <v>130</v>
      </c>
      <c r="D9" s="9" t="s">
        <v>109</v>
      </c>
      <c r="E9" s="10" t="s">
        <v>110</v>
      </c>
      <c r="F9" s="9" t="s">
        <v>111</v>
      </c>
      <c r="G9" s="9" t="s">
        <v>54</v>
      </c>
      <c r="H9" s="9" t="s">
        <v>112</v>
      </c>
      <c r="I9" s="8"/>
      <c r="J9" s="13" t="s">
        <v>9</v>
      </c>
      <c r="K9" s="13" t="s">
        <v>21</v>
      </c>
      <c r="L9" s="13" t="s">
        <v>44</v>
      </c>
      <c r="M9" s="8" t="s">
        <v>114</v>
      </c>
      <c r="N9" s="9">
        <v>60</v>
      </c>
      <c r="O9" s="9">
        <f t="shared" si="0"/>
        <v>60</v>
      </c>
      <c r="P9" s="8"/>
      <c r="Q9" s="8"/>
      <c r="R9" s="8"/>
      <c r="S9" s="9" t="s">
        <v>131</v>
      </c>
      <c r="T9" s="9" t="s">
        <v>132</v>
      </c>
      <c r="U9" s="8">
        <v>243</v>
      </c>
      <c r="V9" s="8">
        <v>750</v>
      </c>
      <c r="W9" s="8">
        <v>3375</v>
      </c>
      <c r="X9" s="8">
        <v>3375</v>
      </c>
      <c r="Y9" s="8" t="s">
        <v>117</v>
      </c>
      <c r="Z9" s="8" t="s">
        <v>133</v>
      </c>
      <c r="AA9" s="8" t="s">
        <v>119</v>
      </c>
      <c r="AB9" s="17" t="s">
        <v>120</v>
      </c>
      <c r="AC9" s="17"/>
    </row>
    <row r="10" s="3" customFormat="1" ht="52.2" spans="1:29">
      <c r="A10" s="8">
        <f>SUBTOTAL(103,$B$6:B10)*1</f>
        <v>5</v>
      </c>
      <c r="B10" s="8" t="s">
        <v>107</v>
      </c>
      <c r="C10" s="9" t="s">
        <v>134</v>
      </c>
      <c r="D10" s="9" t="s">
        <v>109</v>
      </c>
      <c r="E10" s="10" t="s">
        <v>110</v>
      </c>
      <c r="F10" s="9" t="s">
        <v>111</v>
      </c>
      <c r="G10" s="9" t="s">
        <v>54</v>
      </c>
      <c r="H10" s="9" t="s">
        <v>112</v>
      </c>
      <c r="I10" s="8"/>
      <c r="J10" s="13" t="s">
        <v>9</v>
      </c>
      <c r="K10" s="13" t="s">
        <v>22</v>
      </c>
      <c r="L10" s="13" t="s">
        <v>48</v>
      </c>
      <c r="M10" s="8" t="s">
        <v>114</v>
      </c>
      <c r="N10" s="9">
        <v>243</v>
      </c>
      <c r="O10" s="9">
        <f t="shared" si="0"/>
        <v>243</v>
      </c>
      <c r="P10" s="8"/>
      <c r="Q10" s="8"/>
      <c r="R10" s="8"/>
      <c r="S10" s="9" t="s">
        <v>135</v>
      </c>
      <c r="T10" s="9" t="s">
        <v>136</v>
      </c>
      <c r="U10" s="8">
        <v>243</v>
      </c>
      <c r="V10" s="8">
        <v>31633</v>
      </c>
      <c r="W10" s="8">
        <v>142351</v>
      </c>
      <c r="X10" s="8">
        <v>42351</v>
      </c>
      <c r="Y10" s="8" t="s">
        <v>117</v>
      </c>
      <c r="Z10" s="8" t="s">
        <v>118</v>
      </c>
      <c r="AA10" s="8" t="s">
        <v>119</v>
      </c>
      <c r="AB10" s="17" t="s">
        <v>120</v>
      </c>
      <c r="AC10" s="17"/>
    </row>
    <row r="11" s="3" customFormat="1" ht="52.2" spans="1:29">
      <c r="A11" s="8">
        <f>SUBTOTAL(103,$B$6:B11)*1</f>
        <v>6</v>
      </c>
      <c r="B11" s="8" t="s">
        <v>107</v>
      </c>
      <c r="C11" s="9" t="s">
        <v>137</v>
      </c>
      <c r="D11" s="9" t="s">
        <v>109</v>
      </c>
      <c r="E11" s="10" t="s">
        <v>110</v>
      </c>
      <c r="F11" s="9" t="s">
        <v>111</v>
      </c>
      <c r="G11" s="9" t="s">
        <v>54</v>
      </c>
      <c r="H11" s="9" t="s">
        <v>112</v>
      </c>
      <c r="I11" s="8"/>
      <c r="J11" s="13" t="s">
        <v>127</v>
      </c>
      <c r="K11" s="13" t="s">
        <v>138</v>
      </c>
      <c r="L11" s="13" t="s">
        <v>39</v>
      </c>
      <c r="M11" s="8" t="s">
        <v>114</v>
      </c>
      <c r="N11" s="9">
        <v>475</v>
      </c>
      <c r="O11" s="9">
        <f t="shared" si="0"/>
        <v>475</v>
      </c>
      <c r="P11" s="8"/>
      <c r="Q11" s="8"/>
      <c r="R11" s="8"/>
      <c r="S11" s="9" t="s">
        <v>139</v>
      </c>
      <c r="T11" s="9" t="s">
        <v>140</v>
      </c>
      <c r="U11" s="8">
        <v>243</v>
      </c>
      <c r="V11" s="8">
        <v>907</v>
      </c>
      <c r="W11" s="8">
        <v>4082</v>
      </c>
      <c r="X11" s="8">
        <v>4082</v>
      </c>
      <c r="Y11" s="8" t="s">
        <v>117</v>
      </c>
      <c r="Z11" s="8" t="s">
        <v>118</v>
      </c>
      <c r="AA11" s="8" t="s">
        <v>119</v>
      </c>
      <c r="AB11" s="17" t="s">
        <v>120</v>
      </c>
      <c r="AC11" s="17"/>
    </row>
    <row r="12" s="3" customFormat="1" ht="52.2" spans="1:29">
      <c r="A12" s="8">
        <f>SUBTOTAL(103,$B$6:B12)*1</f>
        <v>7</v>
      </c>
      <c r="B12" s="8" t="s">
        <v>107</v>
      </c>
      <c r="C12" s="9" t="s">
        <v>141</v>
      </c>
      <c r="D12" s="9" t="s">
        <v>109</v>
      </c>
      <c r="E12" s="10" t="s">
        <v>110</v>
      </c>
      <c r="F12" s="9" t="s">
        <v>111</v>
      </c>
      <c r="G12" s="9" t="s">
        <v>54</v>
      </c>
      <c r="H12" s="9" t="s">
        <v>112</v>
      </c>
      <c r="I12" s="8"/>
      <c r="J12" s="13" t="s">
        <v>122</v>
      </c>
      <c r="K12" s="13" t="s">
        <v>142</v>
      </c>
      <c r="L12" s="13" t="s">
        <v>143</v>
      </c>
      <c r="M12" s="8" t="s">
        <v>114</v>
      </c>
      <c r="N12" s="9">
        <v>40</v>
      </c>
      <c r="O12" s="9">
        <f t="shared" si="0"/>
        <v>40</v>
      </c>
      <c r="P12" s="8"/>
      <c r="Q12" s="8"/>
      <c r="R12" s="8"/>
      <c r="S12" s="9" t="s">
        <v>144</v>
      </c>
      <c r="T12" s="9" t="s">
        <v>145</v>
      </c>
      <c r="U12" s="8">
        <v>243</v>
      </c>
      <c r="V12" s="8">
        <v>80</v>
      </c>
      <c r="W12" s="8">
        <v>160</v>
      </c>
      <c r="X12" s="8">
        <v>160</v>
      </c>
      <c r="Y12" s="8" t="s">
        <v>117</v>
      </c>
      <c r="Z12" s="8" t="s">
        <v>146</v>
      </c>
      <c r="AA12" s="8" t="s">
        <v>119</v>
      </c>
      <c r="AB12" s="17" t="s">
        <v>120</v>
      </c>
      <c r="AC12" s="17"/>
    </row>
    <row r="13" s="3" customFormat="1" ht="52.2" spans="1:29">
      <c r="A13" s="8">
        <f>SUBTOTAL(103,$B$6:B13)*1</f>
        <v>8</v>
      </c>
      <c r="B13" s="8" t="s">
        <v>107</v>
      </c>
      <c r="C13" s="9" t="s">
        <v>147</v>
      </c>
      <c r="D13" s="9" t="s">
        <v>109</v>
      </c>
      <c r="E13" s="10" t="s">
        <v>110</v>
      </c>
      <c r="F13" s="9" t="s">
        <v>111</v>
      </c>
      <c r="G13" s="9" t="s">
        <v>54</v>
      </c>
      <c r="H13" s="9" t="s">
        <v>112</v>
      </c>
      <c r="I13" s="8"/>
      <c r="J13" s="13" t="s">
        <v>122</v>
      </c>
      <c r="K13" s="13" t="s">
        <v>20</v>
      </c>
      <c r="L13" s="13" t="s">
        <v>40</v>
      </c>
      <c r="M13" s="8" t="s">
        <v>114</v>
      </c>
      <c r="N13" s="9">
        <v>1500</v>
      </c>
      <c r="O13" s="9">
        <f t="shared" si="0"/>
        <v>1500</v>
      </c>
      <c r="P13" s="8"/>
      <c r="Q13" s="8"/>
      <c r="R13" s="8"/>
      <c r="S13" s="9" t="s">
        <v>148</v>
      </c>
      <c r="T13" s="9" t="s">
        <v>149</v>
      </c>
      <c r="U13" s="8">
        <v>243</v>
      </c>
      <c r="V13" s="8">
        <v>16667</v>
      </c>
      <c r="W13" s="8">
        <v>30000</v>
      </c>
      <c r="X13" s="8">
        <v>30000</v>
      </c>
      <c r="Y13" s="8" t="s">
        <v>117</v>
      </c>
      <c r="Z13" s="8" t="s">
        <v>146</v>
      </c>
      <c r="AA13" s="8" t="s">
        <v>119</v>
      </c>
      <c r="AB13" s="17" t="s">
        <v>120</v>
      </c>
      <c r="AC13" s="17"/>
    </row>
    <row r="14" s="3" customFormat="1" ht="104.4" spans="1:29">
      <c r="A14" s="8">
        <f>SUBTOTAL(103,$B$6:B14)*1</f>
        <v>9</v>
      </c>
      <c r="B14" s="8" t="s">
        <v>107</v>
      </c>
      <c r="C14" s="9" t="s">
        <v>150</v>
      </c>
      <c r="D14" s="9" t="s">
        <v>109</v>
      </c>
      <c r="E14" s="10" t="s">
        <v>110</v>
      </c>
      <c r="F14" s="9" t="s">
        <v>111</v>
      </c>
      <c r="G14" s="9" t="s">
        <v>54</v>
      </c>
      <c r="H14" s="9" t="s">
        <v>151</v>
      </c>
      <c r="I14" s="8"/>
      <c r="J14" s="13" t="s">
        <v>127</v>
      </c>
      <c r="K14" s="13" t="s">
        <v>15</v>
      </c>
      <c r="L14" s="13" t="s">
        <v>27</v>
      </c>
      <c r="M14" s="8" t="s">
        <v>114</v>
      </c>
      <c r="N14" s="9">
        <v>8000</v>
      </c>
      <c r="O14" s="9">
        <v>2400</v>
      </c>
      <c r="P14" s="8"/>
      <c r="Q14" s="8">
        <v>5600</v>
      </c>
      <c r="R14" s="8"/>
      <c r="S14" s="9" t="s">
        <v>152</v>
      </c>
      <c r="T14" s="9" t="s">
        <v>153</v>
      </c>
      <c r="U14" s="8">
        <v>86</v>
      </c>
      <c r="V14" s="8">
        <v>1600</v>
      </c>
      <c r="W14" s="8">
        <v>7200</v>
      </c>
      <c r="X14" s="8">
        <v>3000</v>
      </c>
      <c r="Y14" s="8" t="s">
        <v>117</v>
      </c>
      <c r="Z14" s="8" t="s">
        <v>118</v>
      </c>
      <c r="AA14" s="8" t="s">
        <v>154</v>
      </c>
      <c r="AB14" s="17" t="s">
        <v>120</v>
      </c>
      <c r="AC14" s="17"/>
    </row>
    <row r="15" s="3" customFormat="1" ht="104.4" spans="1:29">
      <c r="A15" s="8">
        <f>SUBTOTAL(103,$B$6:B15)*1</f>
        <v>10</v>
      </c>
      <c r="B15" s="8" t="s">
        <v>107</v>
      </c>
      <c r="C15" s="9" t="s">
        <v>155</v>
      </c>
      <c r="D15" s="9" t="s">
        <v>109</v>
      </c>
      <c r="E15" s="10" t="s">
        <v>110</v>
      </c>
      <c r="F15" s="9" t="s">
        <v>111</v>
      </c>
      <c r="G15" s="9" t="s">
        <v>54</v>
      </c>
      <c r="H15" s="9" t="s">
        <v>156</v>
      </c>
      <c r="I15" s="8"/>
      <c r="J15" s="13" t="s">
        <v>127</v>
      </c>
      <c r="K15" s="13" t="s">
        <v>15</v>
      </c>
      <c r="L15" s="13" t="s">
        <v>27</v>
      </c>
      <c r="M15" s="8" t="s">
        <v>114</v>
      </c>
      <c r="N15" s="9">
        <v>8000</v>
      </c>
      <c r="O15" s="9">
        <v>2400</v>
      </c>
      <c r="P15" s="8"/>
      <c r="Q15" s="8">
        <v>5600</v>
      </c>
      <c r="R15" s="8"/>
      <c r="S15" s="9" t="s">
        <v>157</v>
      </c>
      <c r="T15" s="9" t="s">
        <v>158</v>
      </c>
      <c r="U15" s="8">
        <v>78</v>
      </c>
      <c r="V15" s="8">
        <v>1600</v>
      </c>
      <c r="W15" s="8">
        <v>7200</v>
      </c>
      <c r="X15" s="8">
        <v>3000</v>
      </c>
      <c r="Y15" s="8" t="s">
        <v>117</v>
      </c>
      <c r="Z15" s="8" t="s">
        <v>118</v>
      </c>
      <c r="AA15" s="8" t="s">
        <v>159</v>
      </c>
      <c r="AB15" s="17" t="s">
        <v>120</v>
      </c>
      <c r="AC15" s="17"/>
    </row>
    <row r="16" s="3" customFormat="1" ht="139.2" spans="1:29">
      <c r="A16" s="8">
        <f>SUBTOTAL(103,$B$6:B16)*1</f>
        <v>11</v>
      </c>
      <c r="B16" s="8" t="s">
        <v>107</v>
      </c>
      <c r="C16" s="9" t="s">
        <v>160</v>
      </c>
      <c r="D16" s="9" t="s">
        <v>109</v>
      </c>
      <c r="E16" s="10" t="s">
        <v>110</v>
      </c>
      <c r="F16" s="9" t="s">
        <v>111</v>
      </c>
      <c r="G16" s="9" t="s">
        <v>54</v>
      </c>
      <c r="H16" s="9" t="s">
        <v>60</v>
      </c>
      <c r="I16" s="8"/>
      <c r="J16" s="13" t="s">
        <v>127</v>
      </c>
      <c r="K16" s="13" t="s">
        <v>17</v>
      </c>
      <c r="L16" s="13" t="s">
        <v>35</v>
      </c>
      <c r="M16" s="8" t="s">
        <v>114</v>
      </c>
      <c r="N16" s="9">
        <v>11000</v>
      </c>
      <c r="O16" s="9">
        <v>3300</v>
      </c>
      <c r="P16" s="8"/>
      <c r="Q16" s="8">
        <v>7700</v>
      </c>
      <c r="R16" s="8"/>
      <c r="S16" s="9" t="s">
        <v>161</v>
      </c>
      <c r="T16" s="9" t="s">
        <v>162</v>
      </c>
      <c r="U16" s="8">
        <v>243</v>
      </c>
      <c r="V16" s="8">
        <v>3800</v>
      </c>
      <c r="W16" s="8">
        <v>17100</v>
      </c>
      <c r="X16" s="8">
        <v>9000</v>
      </c>
      <c r="Y16" s="8" t="s">
        <v>117</v>
      </c>
      <c r="Z16" s="8" t="s">
        <v>118</v>
      </c>
      <c r="AA16" s="8" t="s">
        <v>163</v>
      </c>
      <c r="AB16" s="17" t="s">
        <v>120</v>
      </c>
      <c r="AC16" s="17"/>
    </row>
    <row r="17" s="3" customFormat="1" ht="87" spans="1:29">
      <c r="A17" s="8">
        <f>SUBTOTAL(103,$B$6:B17)*1</f>
        <v>12</v>
      </c>
      <c r="B17" s="8" t="s">
        <v>107</v>
      </c>
      <c r="C17" s="9" t="s">
        <v>164</v>
      </c>
      <c r="D17" s="9" t="s">
        <v>109</v>
      </c>
      <c r="E17" s="10" t="s">
        <v>110</v>
      </c>
      <c r="F17" s="9" t="s">
        <v>111</v>
      </c>
      <c r="G17" s="9" t="s">
        <v>55</v>
      </c>
      <c r="H17" s="9" t="s">
        <v>165</v>
      </c>
      <c r="I17" s="8" t="s">
        <v>166</v>
      </c>
      <c r="J17" s="13" t="s">
        <v>9</v>
      </c>
      <c r="K17" s="13" t="s">
        <v>21</v>
      </c>
      <c r="L17" s="13" t="s">
        <v>45</v>
      </c>
      <c r="M17" s="8" t="s">
        <v>114</v>
      </c>
      <c r="N17" s="9">
        <v>15</v>
      </c>
      <c r="O17" s="9">
        <f t="shared" ref="O17:O80" si="1">N17</f>
        <v>15</v>
      </c>
      <c r="P17" s="8"/>
      <c r="Q17" s="8"/>
      <c r="R17" s="8"/>
      <c r="S17" s="9" t="s">
        <v>167</v>
      </c>
      <c r="T17" s="9" t="s">
        <v>168</v>
      </c>
      <c r="U17" s="8">
        <v>1</v>
      </c>
      <c r="V17" s="8">
        <v>378</v>
      </c>
      <c r="W17" s="8">
        <v>1396</v>
      </c>
      <c r="X17" s="8">
        <v>225</v>
      </c>
      <c r="Y17" s="8" t="s">
        <v>117</v>
      </c>
      <c r="Z17" s="8" t="s">
        <v>118</v>
      </c>
      <c r="AA17" s="8" t="s">
        <v>169</v>
      </c>
      <c r="AB17" s="17" t="s">
        <v>120</v>
      </c>
      <c r="AC17" s="17"/>
    </row>
    <row r="18" s="3" customFormat="1" ht="87" spans="1:29">
      <c r="A18" s="8">
        <f>SUBTOTAL(103,$B$6:B18)*1</f>
        <v>13</v>
      </c>
      <c r="B18" s="8" t="s">
        <v>107</v>
      </c>
      <c r="C18" s="9" t="s">
        <v>170</v>
      </c>
      <c r="D18" s="9" t="s">
        <v>109</v>
      </c>
      <c r="E18" s="10" t="s">
        <v>110</v>
      </c>
      <c r="F18" s="9" t="s">
        <v>111</v>
      </c>
      <c r="G18" s="9" t="s">
        <v>55</v>
      </c>
      <c r="H18" s="9" t="s">
        <v>165</v>
      </c>
      <c r="I18" s="8" t="s">
        <v>166</v>
      </c>
      <c r="J18" s="13" t="s">
        <v>9</v>
      </c>
      <c r="K18" s="13" t="s">
        <v>21</v>
      </c>
      <c r="L18" s="13" t="s">
        <v>45</v>
      </c>
      <c r="M18" s="8" t="s">
        <v>114</v>
      </c>
      <c r="N18" s="9">
        <v>35</v>
      </c>
      <c r="O18" s="9">
        <f t="shared" si="1"/>
        <v>35</v>
      </c>
      <c r="P18" s="8"/>
      <c r="Q18" s="8"/>
      <c r="R18" s="8"/>
      <c r="S18" s="9" t="s">
        <v>171</v>
      </c>
      <c r="T18" s="9" t="s">
        <v>172</v>
      </c>
      <c r="U18" s="8">
        <v>1</v>
      </c>
      <c r="V18" s="8">
        <v>173</v>
      </c>
      <c r="W18" s="8">
        <v>705</v>
      </c>
      <c r="X18" s="8">
        <v>305</v>
      </c>
      <c r="Y18" s="8" t="s">
        <v>117</v>
      </c>
      <c r="Z18" s="8" t="s">
        <v>118</v>
      </c>
      <c r="AA18" s="8" t="s">
        <v>169</v>
      </c>
      <c r="AB18" s="17" t="s">
        <v>120</v>
      </c>
      <c r="AC18" s="17"/>
    </row>
    <row r="19" s="3" customFormat="1" ht="87" spans="1:29">
      <c r="A19" s="8">
        <f>SUBTOTAL(103,$B$6:B19)*1</f>
        <v>14</v>
      </c>
      <c r="B19" s="8" t="s">
        <v>107</v>
      </c>
      <c r="C19" s="9" t="s">
        <v>173</v>
      </c>
      <c r="D19" s="9" t="s">
        <v>109</v>
      </c>
      <c r="E19" s="10" t="s">
        <v>110</v>
      </c>
      <c r="F19" s="9" t="s">
        <v>111</v>
      </c>
      <c r="G19" s="9" t="s">
        <v>55</v>
      </c>
      <c r="H19" s="9" t="s">
        <v>165</v>
      </c>
      <c r="I19" s="8" t="s">
        <v>166</v>
      </c>
      <c r="J19" s="13" t="s">
        <v>9</v>
      </c>
      <c r="K19" s="13" t="s">
        <v>21</v>
      </c>
      <c r="L19" s="13" t="s">
        <v>42</v>
      </c>
      <c r="M19" s="8" t="s">
        <v>114</v>
      </c>
      <c r="N19" s="9">
        <v>50</v>
      </c>
      <c r="O19" s="9">
        <f t="shared" si="1"/>
        <v>50</v>
      </c>
      <c r="P19" s="8"/>
      <c r="Q19" s="8"/>
      <c r="R19" s="8"/>
      <c r="S19" s="9" t="s">
        <v>174</v>
      </c>
      <c r="T19" s="9" t="s">
        <v>175</v>
      </c>
      <c r="U19" s="8">
        <v>1</v>
      </c>
      <c r="V19" s="8">
        <v>68</v>
      </c>
      <c r="W19" s="8">
        <v>271</v>
      </c>
      <c r="X19" s="8">
        <v>30</v>
      </c>
      <c r="Y19" s="8" t="s">
        <v>117</v>
      </c>
      <c r="Z19" s="8" t="s">
        <v>118</v>
      </c>
      <c r="AA19" s="8" t="s">
        <v>169</v>
      </c>
      <c r="AB19" s="17" t="s">
        <v>120</v>
      </c>
      <c r="AC19" s="17"/>
    </row>
    <row r="20" s="3" customFormat="1" ht="87" spans="1:29">
      <c r="A20" s="8">
        <f>SUBTOTAL(103,$B$6:B20)*1</f>
        <v>15</v>
      </c>
      <c r="B20" s="8" t="s">
        <v>107</v>
      </c>
      <c r="C20" s="9" t="s">
        <v>176</v>
      </c>
      <c r="D20" s="9" t="s">
        <v>109</v>
      </c>
      <c r="E20" s="10" t="s">
        <v>110</v>
      </c>
      <c r="F20" s="9" t="s">
        <v>111</v>
      </c>
      <c r="G20" s="9" t="s">
        <v>55</v>
      </c>
      <c r="H20" s="9" t="s">
        <v>177</v>
      </c>
      <c r="I20" s="8" t="s">
        <v>178</v>
      </c>
      <c r="J20" s="13" t="s">
        <v>9</v>
      </c>
      <c r="K20" s="13" t="s">
        <v>21</v>
      </c>
      <c r="L20" s="13" t="s">
        <v>45</v>
      </c>
      <c r="M20" s="8" t="s">
        <v>114</v>
      </c>
      <c r="N20" s="9">
        <v>35</v>
      </c>
      <c r="O20" s="9">
        <f t="shared" si="1"/>
        <v>35</v>
      </c>
      <c r="P20" s="8"/>
      <c r="Q20" s="8"/>
      <c r="R20" s="8"/>
      <c r="S20" s="9" t="s">
        <v>179</v>
      </c>
      <c r="T20" s="9" t="s">
        <v>180</v>
      </c>
      <c r="U20" s="8">
        <v>1</v>
      </c>
      <c r="V20" s="8">
        <v>120</v>
      </c>
      <c r="W20" s="8">
        <v>505</v>
      </c>
      <c r="X20" s="8">
        <v>120</v>
      </c>
      <c r="Y20" s="8" t="s">
        <v>117</v>
      </c>
      <c r="Z20" s="8" t="s">
        <v>118</v>
      </c>
      <c r="AA20" s="8" t="s">
        <v>181</v>
      </c>
      <c r="AB20" s="17" t="s">
        <v>120</v>
      </c>
      <c r="AC20" s="17"/>
    </row>
    <row r="21" s="3" customFormat="1" ht="87" spans="1:29">
      <c r="A21" s="8">
        <f>SUBTOTAL(103,$B$6:B21)*1</f>
        <v>16</v>
      </c>
      <c r="B21" s="8" t="s">
        <v>107</v>
      </c>
      <c r="C21" s="9" t="s">
        <v>182</v>
      </c>
      <c r="D21" s="9" t="s">
        <v>109</v>
      </c>
      <c r="E21" s="10" t="s">
        <v>110</v>
      </c>
      <c r="F21" s="9" t="s">
        <v>111</v>
      </c>
      <c r="G21" s="9" t="s">
        <v>55</v>
      </c>
      <c r="H21" s="9" t="s">
        <v>177</v>
      </c>
      <c r="I21" s="8" t="s">
        <v>178</v>
      </c>
      <c r="J21" s="13" t="s">
        <v>9</v>
      </c>
      <c r="K21" s="13" t="s">
        <v>21</v>
      </c>
      <c r="L21" s="13" t="s">
        <v>45</v>
      </c>
      <c r="M21" s="8" t="s">
        <v>114</v>
      </c>
      <c r="N21" s="9">
        <v>55</v>
      </c>
      <c r="O21" s="9">
        <f t="shared" si="1"/>
        <v>55</v>
      </c>
      <c r="P21" s="8"/>
      <c r="Q21" s="8"/>
      <c r="R21" s="8"/>
      <c r="S21" s="9" t="s">
        <v>183</v>
      </c>
      <c r="T21" s="9" t="s">
        <v>184</v>
      </c>
      <c r="U21" s="8">
        <v>1</v>
      </c>
      <c r="V21" s="8">
        <v>35</v>
      </c>
      <c r="W21" s="8">
        <v>150</v>
      </c>
      <c r="X21" s="8">
        <v>35</v>
      </c>
      <c r="Y21" s="8" t="s">
        <v>117</v>
      </c>
      <c r="Z21" s="8" t="s">
        <v>118</v>
      </c>
      <c r="AA21" s="8" t="s">
        <v>181</v>
      </c>
      <c r="AB21" s="17" t="s">
        <v>120</v>
      </c>
      <c r="AC21" s="17"/>
    </row>
    <row r="22" s="3" customFormat="1" ht="104.4" spans="1:29">
      <c r="A22" s="8">
        <f>SUBTOTAL(103,$B$6:B22)*1</f>
        <v>17</v>
      </c>
      <c r="B22" s="8" t="s">
        <v>107</v>
      </c>
      <c r="C22" s="9" t="s">
        <v>185</v>
      </c>
      <c r="D22" s="9" t="s">
        <v>109</v>
      </c>
      <c r="E22" s="10" t="s">
        <v>110</v>
      </c>
      <c r="F22" s="9" t="s">
        <v>111</v>
      </c>
      <c r="G22" s="9" t="s">
        <v>55</v>
      </c>
      <c r="H22" s="9" t="s">
        <v>177</v>
      </c>
      <c r="I22" s="8" t="s">
        <v>178</v>
      </c>
      <c r="J22" s="13" t="s">
        <v>9</v>
      </c>
      <c r="K22" s="13" t="s">
        <v>21</v>
      </c>
      <c r="L22" s="13" t="s">
        <v>45</v>
      </c>
      <c r="M22" s="8" t="s">
        <v>114</v>
      </c>
      <c r="N22" s="9">
        <v>42.6</v>
      </c>
      <c r="O22" s="9">
        <f t="shared" si="1"/>
        <v>42.6</v>
      </c>
      <c r="P22" s="8"/>
      <c r="Q22" s="8"/>
      <c r="R22" s="8"/>
      <c r="S22" s="9" t="s">
        <v>186</v>
      </c>
      <c r="T22" s="9" t="s">
        <v>187</v>
      </c>
      <c r="U22" s="8">
        <v>1</v>
      </c>
      <c r="V22" s="8">
        <v>100</v>
      </c>
      <c r="W22" s="8">
        <v>500</v>
      </c>
      <c r="X22" s="8">
        <v>100</v>
      </c>
      <c r="Y22" s="8" t="s">
        <v>117</v>
      </c>
      <c r="Z22" s="8" t="s">
        <v>118</v>
      </c>
      <c r="AA22" s="8" t="s">
        <v>181</v>
      </c>
      <c r="AB22" s="17" t="s">
        <v>120</v>
      </c>
      <c r="AC22" s="17"/>
    </row>
    <row r="23" s="3" customFormat="1" ht="87" spans="1:29">
      <c r="A23" s="8">
        <f>SUBTOTAL(103,$B$6:B23)*1</f>
        <v>18</v>
      </c>
      <c r="B23" s="8" t="s">
        <v>107</v>
      </c>
      <c r="C23" s="9" t="s">
        <v>188</v>
      </c>
      <c r="D23" s="9" t="s">
        <v>109</v>
      </c>
      <c r="E23" s="10" t="s">
        <v>110</v>
      </c>
      <c r="F23" s="9" t="s">
        <v>111</v>
      </c>
      <c r="G23" s="9" t="s">
        <v>55</v>
      </c>
      <c r="H23" s="9" t="s">
        <v>177</v>
      </c>
      <c r="I23" s="8" t="s">
        <v>178</v>
      </c>
      <c r="J23" s="13" t="s">
        <v>9</v>
      </c>
      <c r="K23" s="13" t="s">
        <v>21</v>
      </c>
      <c r="L23" s="13" t="s">
        <v>43</v>
      </c>
      <c r="M23" s="8" t="s">
        <v>114</v>
      </c>
      <c r="N23" s="9">
        <v>15</v>
      </c>
      <c r="O23" s="9">
        <f t="shared" si="1"/>
        <v>15</v>
      </c>
      <c r="P23" s="8"/>
      <c r="Q23" s="8"/>
      <c r="R23" s="8"/>
      <c r="S23" s="9" t="s">
        <v>189</v>
      </c>
      <c r="T23" s="9" t="s">
        <v>190</v>
      </c>
      <c r="U23" s="8">
        <v>1</v>
      </c>
      <c r="V23" s="8">
        <v>80</v>
      </c>
      <c r="W23" s="8">
        <v>250</v>
      </c>
      <c r="X23" s="8">
        <v>80</v>
      </c>
      <c r="Y23" s="8" t="s">
        <v>117</v>
      </c>
      <c r="Z23" s="8" t="s">
        <v>118</v>
      </c>
      <c r="AA23" s="8" t="s">
        <v>181</v>
      </c>
      <c r="AB23" s="17" t="s">
        <v>120</v>
      </c>
      <c r="AC23" s="17"/>
    </row>
    <row r="24" s="3" customFormat="1" ht="87" spans="1:29">
      <c r="A24" s="8">
        <f>SUBTOTAL(103,$B$6:B24)*1</f>
        <v>19</v>
      </c>
      <c r="B24" s="8" t="s">
        <v>107</v>
      </c>
      <c r="C24" s="9" t="s">
        <v>191</v>
      </c>
      <c r="D24" s="9" t="s">
        <v>109</v>
      </c>
      <c r="E24" s="10" t="s">
        <v>110</v>
      </c>
      <c r="F24" s="9" t="s">
        <v>111</v>
      </c>
      <c r="G24" s="9" t="s">
        <v>55</v>
      </c>
      <c r="H24" s="9" t="s">
        <v>177</v>
      </c>
      <c r="I24" s="8" t="s">
        <v>178</v>
      </c>
      <c r="J24" s="13" t="s">
        <v>9</v>
      </c>
      <c r="K24" s="13" t="s">
        <v>21</v>
      </c>
      <c r="L24" s="13" t="s">
        <v>42</v>
      </c>
      <c r="M24" s="8" t="s">
        <v>114</v>
      </c>
      <c r="N24" s="9">
        <v>50</v>
      </c>
      <c r="O24" s="9">
        <f t="shared" si="1"/>
        <v>50</v>
      </c>
      <c r="P24" s="8"/>
      <c r="Q24" s="8"/>
      <c r="R24" s="8"/>
      <c r="S24" s="9" t="s">
        <v>192</v>
      </c>
      <c r="T24" s="9" t="s">
        <v>193</v>
      </c>
      <c r="U24" s="8">
        <v>1</v>
      </c>
      <c r="V24" s="8">
        <v>60</v>
      </c>
      <c r="W24" s="8">
        <v>280</v>
      </c>
      <c r="X24" s="8">
        <v>60</v>
      </c>
      <c r="Y24" s="8" t="s">
        <v>117</v>
      </c>
      <c r="Z24" s="8" t="s">
        <v>118</v>
      </c>
      <c r="AA24" s="8" t="s">
        <v>181</v>
      </c>
      <c r="AB24" s="17" t="s">
        <v>120</v>
      </c>
      <c r="AC24" s="17"/>
    </row>
    <row r="25" s="3" customFormat="1" ht="87" spans="1:29">
      <c r="A25" s="8">
        <f>SUBTOTAL(103,$B$6:B25)*1</f>
        <v>20</v>
      </c>
      <c r="B25" s="8" t="s">
        <v>107</v>
      </c>
      <c r="C25" s="9" t="s">
        <v>194</v>
      </c>
      <c r="D25" s="9" t="s">
        <v>109</v>
      </c>
      <c r="E25" s="10" t="s">
        <v>110</v>
      </c>
      <c r="F25" s="9" t="s">
        <v>111</v>
      </c>
      <c r="G25" s="9" t="s">
        <v>55</v>
      </c>
      <c r="H25" s="9" t="s">
        <v>195</v>
      </c>
      <c r="I25" s="8" t="s">
        <v>196</v>
      </c>
      <c r="J25" s="13" t="s">
        <v>9</v>
      </c>
      <c r="K25" s="13" t="s">
        <v>21</v>
      </c>
      <c r="L25" s="13" t="s">
        <v>45</v>
      </c>
      <c r="M25" s="8" t="s">
        <v>114</v>
      </c>
      <c r="N25" s="9">
        <v>10</v>
      </c>
      <c r="O25" s="9">
        <f t="shared" si="1"/>
        <v>10</v>
      </c>
      <c r="P25" s="8"/>
      <c r="Q25" s="8"/>
      <c r="R25" s="8"/>
      <c r="S25" s="9" t="s">
        <v>197</v>
      </c>
      <c r="T25" s="9" t="s">
        <v>198</v>
      </c>
      <c r="U25" s="8">
        <v>1</v>
      </c>
      <c r="V25" s="8">
        <v>132</v>
      </c>
      <c r="W25" s="8">
        <v>675</v>
      </c>
      <c r="X25" s="8">
        <v>82</v>
      </c>
      <c r="Y25" s="8" t="s">
        <v>117</v>
      </c>
      <c r="Z25" s="8" t="s">
        <v>118</v>
      </c>
      <c r="AA25" s="8" t="s">
        <v>199</v>
      </c>
      <c r="AB25" s="17" t="s">
        <v>120</v>
      </c>
      <c r="AC25" s="17"/>
    </row>
    <row r="26" s="3" customFormat="1" ht="87" spans="1:29">
      <c r="A26" s="8">
        <f>SUBTOTAL(103,$B$6:B26)*1</f>
        <v>21</v>
      </c>
      <c r="B26" s="8" t="s">
        <v>107</v>
      </c>
      <c r="C26" s="9" t="s">
        <v>200</v>
      </c>
      <c r="D26" s="9" t="s">
        <v>109</v>
      </c>
      <c r="E26" s="10" t="s">
        <v>110</v>
      </c>
      <c r="F26" s="9" t="s">
        <v>111</v>
      </c>
      <c r="G26" s="9" t="s">
        <v>55</v>
      </c>
      <c r="H26" s="9" t="s">
        <v>195</v>
      </c>
      <c r="I26" s="8" t="s">
        <v>196</v>
      </c>
      <c r="J26" s="13" t="s">
        <v>9</v>
      </c>
      <c r="K26" s="13" t="s">
        <v>21</v>
      </c>
      <c r="L26" s="13" t="s">
        <v>45</v>
      </c>
      <c r="M26" s="8" t="s">
        <v>114</v>
      </c>
      <c r="N26" s="9">
        <v>15</v>
      </c>
      <c r="O26" s="9">
        <f t="shared" si="1"/>
        <v>15</v>
      </c>
      <c r="P26" s="8"/>
      <c r="Q26" s="8"/>
      <c r="R26" s="8"/>
      <c r="S26" s="9" t="s">
        <v>201</v>
      </c>
      <c r="T26" s="9" t="s">
        <v>202</v>
      </c>
      <c r="U26" s="8">
        <v>1</v>
      </c>
      <c r="V26" s="8">
        <v>70</v>
      </c>
      <c r="W26" s="8">
        <v>350</v>
      </c>
      <c r="X26" s="8">
        <v>82</v>
      </c>
      <c r="Y26" s="8" t="s">
        <v>117</v>
      </c>
      <c r="Z26" s="8" t="s">
        <v>118</v>
      </c>
      <c r="AA26" s="8" t="s">
        <v>199</v>
      </c>
      <c r="AB26" s="17" t="s">
        <v>120</v>
      </c>
      <c r="AC26" s="17"/>
    </row>
    <row r="27" s="3" customFormat="1" ht="87" spans="1:29">
      <c r="A27" s="8">
        <f>SUBTOTAL(103,$B$6:B27)*1</f>
        <v>22</v>
      </c>
      <c r="B27" s="8" t="s">
        <v>107</v>
      </c>
      <c r="C27" s="9" t="s">
        <v>203</v>
      </c>
      <c r="D27" s="9" t="s">
        <v>109</v>
      </c>
      <c r="E27" s="10" t="s">
        <v>110</v>
      </c>
      <c r="F27" s="9" t="s">
        <v>111</v>
      </c>
      <c r="G27" s="9" t="s">
        <v>55</v>
      </c>
      <c r="H27" s="9" t="s">
        <v>195</v>
      </c>
      <c r="I27" s="8" t="s">
        <v>196</v>
      </c>
      <c r="J27" s="13" t="s">
        <v>9</v>
      </c>
      <c r="K27" s="13" t="s">
        <v>21</v>
      </c>
      <c r="L27" s="13" t="s">
        <v>45</v>
      </c>
      <c r="M27" s="8" t="s">
        <v>114</v>
      </c>
      <c r="N27" s="9">
        <v>28</v>
      </c>
      <c r="O27" s="9">
        <f t="shared" si="1"/>
        <v>28</v>
      </c>
      <c r="P27" s="8"/>
      <c r="Q27" s="8"/>
      <c r="R27" s="8"/>
      <c r="S27" s="9" t="s">
        <v>204</v>
      </c>
      <c r="T27" s="9" t="s">
        <v>205</v>
      </c>
      <c r="U27" s="8">
        <v>1</v>
      </c>
      <c r="V27" s="8">
        <v>82</v>
      </c>
      <c r="W27" s="8">
        <v>465</v>
      </c>
      <c r="X27" s="8">
        <v>85</v>
      </c>
      <c r="Y27" s="8" t="s">
        <v>117</v>
      </c>
      <c r="Z27" s="8" t="s">
        <v>118</v>
      </c>
      <c r="AA27" s="8" t="s">
        <v>199</v>
      </c>
      <c r="AB27" s="17" t="s">
        <v>120</v>
      </c>
      <c r="AC27" s="17"/>
    </row>
    <row r="28" s="3" customFormat="1" ht="87" spans="1:29">
      <c r="A28" s="8">
        <f>SUBTOTAL(103,$B$6:B28)*1</f>
        <v>23</v>
      </c>
      <c r="B28" s="8" t="s">
        <v>107</v>
      </c>
      <c r="C28" s="9" t="s">
        <v>206</v>
      </c>
      <c r="D28" s="9" t="s">
        <v>109</v>
      </c>
      <c r="E28" s="10" t="s">
        <v>110</v>
      </c>
      <c r="F28" s="9" t="s">
        <v>111</v>
      </c>
      <c r="G28" s="9" t="s">
        <v>55</v>
      </c>
      <c r="H28" s="9" t="s">
        <v>195</v>
      </c>
      <c r="I28" s="8" t="s">
        <v>196</v>
      </c>
      <c r="J28" s="13" t="s">
        <v>9</v>
      </c>
      <c r="K28" s="13" t="s">
        <v>21</v>
      </c>
      <c r="L28" s="13" t="s">
        <v>45</v>
      </c>
      <c r="M28" s="8" t="s">
        <v>114</v>
      </c>
      <c r="N28" s="9">
        <v>25</v>
      </c>
      <c r="O28" s="9">
        <f t="shared" si="1"/>
        <v>25</v>
      </c>
      <c r="P28" s="8"/>
      <c r="Q28" s="8"/>
      <c r="R28" s="8"/>
      <c r="S28" s="9" t="s">
        <v>207</v>
      </c>
      <c r="T28" s="9" t="s">
        <v>208</v>
      </c>
      <c r="U28" s="8">
        <v>1</v>
      </c>
      <c r="V28" s="8">
        <v>150</v>
      </c>
      <c r="W28" s="8">
        <v>952</v>
      </c>
      <c r="X28" s="8">
        <v>96</v>
      </c>
      <c r="Y28" s="8" t="s">
        <v>117</v>
      </c>
      <c r="Z28" s="8" t="s">
        <v>118</v>
      </c>
      <c r="AA28" s="8" t="s">
        <v>199</v>
      </c>
      <c r="AB28" s="17" t="s">
        <v>120</v>
      </c>
      <c r="AC28" s="17"/>
    </row>
    <row r="29" s="3" customFormat="1" ht="87" spans="1:29">
      <c r="A29" s="8">
        <f>SUBTOTAL(103,$B$6:B29)*1</f>
        <v>24</v>
      </c>
      <c r="B29" s="8" t="s">
        <v>107</v>
      </c>
      <c r="C29" s="9" t="s">
        <v>209</v>
      </c>
      <c r="D29" s="9" t="s">
        <v>109</v>
      </c>
      <c r="E29" s="10" t="s">
        <v>110</v>
      </c>
      <c r="F29" s="9" t="s">
        <v>111</v>
      </c>
      <c r="G29" s="9" t="s">
        <v>55</v>
      </c>
      <c r="H29" s="9" t="s">
        <v>210</v>
      </c>
      <c r="I29" s="8" t="s">
        <v>196</v>
      </c>
      <c r="J29" s="13" t="s">
        <v>9</v>
      </c>
      <c r="K29" s="13" t="s">
        <v>21</v>
      </c>
      <c r="L29" s="13" t="s">
        <v>45</v>
      </c>
      <c r="M29" s="8" t="s">
        <v>114</v>
      </c>
      <c r="N29" s="9">
        <v>40</v>
      </c>
      <c r="O29" s="9">
        <f t="shared" si="1"/>
        <v>40</v>
      </c>
      <c r="P29" s="8"/>
      <c r="Q29" s="8"/>
      <c r="R29" s="8"/>
      <c r="S29" s="9" t="s">
        <v>211</v>
      </c>
      <c r="T29" s="9" t="s">
        <v>212</v>
      </c>
      <c r="U29" s="8">
        <v>1</v>
      </c>
      <c r="V29" s="8">
        <v>84</v>
      </c>
      <c r="W29" s="8">
        <v>336</v>
      </c>
      <c r="X29" s="8">
        <v>103</v>
      </c>
      <c r="Y29" s="8" t="s">
        <v>117</v>
      </c>
      <c r="Z29" s="8" t="s">
        <v>118</v>
      </c>
      <c r="AA29" s="8" t="s">
        <v>213</v>
      </c>
      <c r="AB29" s="17" t="s">
        <v>120</v>
      </c>
      <c r="AC29" s="17"/>
    </row>
    <row r="30" s="3" customFormat="1" ht="87" spans="1:29">
      <c r="A30" s="8">
        <f>SUBTOTAL(103,$B$6:B30)*1</f>
        <v>25</v>
      </c>
      <c r="B30" s="8" t="s">
        <v>107</v>
      </c>
      <c r="C30" s="9" t="s">
        <v>214</v>
      </c>
      <c r="D30" s="9" t="s">
        <v>109</v>
      </c>
      <c r="E30" s="10" t="s">
        <v>110</v>
      </c>
      <c r="F30" s="9" t="s">
        <v>111</v>
      </c>
      <c r="G30" s="9" t="s">
        <v>55</v>
      </c>
      <c r="H30" s="9" t="s">
        <v>210</v>
      </c>
      <c r="I30" s="8" t="s">
        <v>196</v>
      </c>
      <c r="J30" s="13" t="s">
        <v>9</v>
      </c>
      <c r="K30" s="13" t="s">
        <v>21</v>
      </c>
      <c r="L30" s="13" t="s">
        <v>45</v>
      </c>
      <c r="M30" s="8" t="s">
        <v>114</v>
      </c>
      <c r="N30" s="9">
        <v>8</v>
      </c>
      <c r="O30" s="9">
        <f t="shared" si="1"/>
        <v>8</v>
      </c>
      <c r="P30" s="8"/>
      <c r="Q30" s="8"/>
      <c r="R30" s="8"/>
      <c r="S30" s="9" t="s">
        <v>215</v>
      </c>
      <c r="T30" s="9" t="s">
        <v>216</v>
      </c>
      <c r="U30" s="8">
        <v>1</v>
      </c>
      <c r="V30" s="8">
        <v>72</v>
      </c>
      <c r="W30" s="8">
        <v>308</v>
      </c>
      <c r="X30" s="8">
        <v>90</v>
      </c>
      <c r="Y30" s="8" t="s">
        <v>117</v>
      </c>
      <c r="Z30" s="8" t="s">
        <v>118</v>
      </c>
      <c r="AA30" s="8" t="s">
        <v>213</v>
      </c>
      <c r="AB30" s="17" t="s">
        <v>120</v>
      </c>
      <c r="AC30" s="17"/>
    </row>
    <row r="31" s="3" customFormat="1" ht="87" spans="1:29">
      <c r="A31" s="8">
        <f>SUBTOTAL(103,$B$6:B31)*1</f>
        <v>26</v>
      </c>
      <c r="B31" s="8" t="s">
        <v>107</v>
      </c>
      <c r="C31" s="9" t="s">
        <v>217</v>
      </c>
      <c r="D31" s="9" t="s">
        <v>109</v>
      </c>
      <c r="E31" s="10" t="s">
        <v>110</v>
      </c>
      <c r="F31" s="9" t="s">
        <v>111</v>
      </c>
      <c r="G31" s="9" t="s">
        <v>55</v>
      </c>
      <c r="H31" s="9" t="s">
        <v>210</v>
      </c>
      <c r="I31" s="8" t="s">
        <v>196</v>
      </c>
      <c r="J31" s="13" t="s">
        <v>9</v>
      </c>
      <c r="K31" s="13" t="s">
        <v>21</v>
      </c>
      <c r="L31" s="13" t="s">
        <v>45</v>
      </c>
      <c r="M31" s="8" t="s">
        <v>114</v>
      </c>
      <c r="N31" s="9">
        <v>12</v>
      </c>
      <c r="O31" s="9">
        <f t="shared" si="1"/>
        <v>12</v>
      </c>
      <c r="P31" s="8"/>
      <c r="Q31" s="8"/>
      <c r="R31" s="8"/>
      <c r="S31" s="9" t="s">
        <v>218</v>
      </c>
      <c r="T31" s="9" t="s">
        <v>219</v>
      </c>
      <c r="U31" s="8">
        <v>1</v>
      </c>
      <c r="V31" s="8">
        <v>62</v>
      </c>
      <c r="W31" s="8">
        <v>242</v>
      </c>
      <c r="X31" s="8">
        <v>60</v>
      </c>
      <c r="Y31" s="8" t="s">
        <v>117</v>
      </c>
      <c r="Z31" s="8" t="s">
        <v>118</v>
      </c>
      <c r="AA31" s="8" t="s">
        <v>213</v>
      </c>
      <c r="AB31" s="17" t="s">
        <v>120</v>
      </c>
      <c r="AC31" s="17"/>
    </row>
    <row r="32" s="3" customFormat="1" ht="87" spans="1:29">
      <c r="A32" s="8">
        <f>SUBTOTAL(103,$B$6:B32)*1</f>
        <v>27</v>
      </c>
      <c r="B32" s="8" t="s">
        <v>107</v>
      </c>
      <c r="C32" s="9" t="s">
        <v>220</v>
      </c>
      <c r="D32" s="9" t="s">
        <v>109</v>
      </c>
      <c r="E32" s="10" t="s">
        <v>110</v>
      </c>
      <c r="F32" s="9" t="s">
        <v>111</v>
      </c>
      <c r="G32" s="9" t="s">
        <v>55</v>
      </c>
      <c r="H32" s="9" t="s">
        <v>210</v>
      </c>
      <c r="I32" s="8" t="s">
        <v>196</v>
      </c>
      <c r="J32" s="13" t="s">
        <v>9</v>
      </c>
      <c r="K32" s="13" t="s">
        <v>21</v>
      </c>
      <c r="L32" s="13" t="s">
        <v>45</v>
      </c>
      <c r="M32" s="8" t="s">
        <v>114</v>
      </c>
      <c r="N32" s="9">
        <v>6</v>
      </c>
      <c r="O32" s="9">
        <f t="shared" si="1"/>
        <v>6</v>
      </c>
      <c r="P32" s="8"/>
      <c r="Q32" s="8"/>
      <c r="R32" s="8"/>
      <c r="S32" s="9" t="s">
        <v>221</v>
      </c>
      <c r="T32" s="9" t="s">
        <v>222</v>
      </c>
      <c r="U32" s="8">
        <v>1</v>
      </c>
      <c r="V32" s="8">
        <v>48</v>
      </c>
      <c r="W32" s="8">
        <v>148</v>
      </c>
      <c r="X32" s="8">
        <v>52</v>
      </c>
      <c r="Y32" s="8" t="s">
        <v>117</v>
      </c>
      <c r="Z32" s="8" t="s">
        <v>118</v>
      </c>
      <c r="AA32" s="8" t="s">
        <v>213</v>
      </c>
      <c r="AB32" s="17" t="s">
        <v>120</v>
      </c>
      <c r="AC32" s="17"/>
    </row>
    <row r="33" s="3" customFormat="1" ht="87" spans="1:29">
      <c r="A33" s="8">
        <f>SUBTOTAL(103,$B$6:B33)*1</f>
        <v>28</v>
      </c>
      <c r="B33" s="8" t="s">
        <v>107</v>
      </c>
      <c r="C33" s="9" t="s">
        <v>223</v>
      </c>
      <c r="D33" s="9" t="s">
        <v>109</v>
      </c>
      <c r="E33" s="10" t="s">
        <v>110</v>
      </c>
      <c r="F33" s="9" t="s">
        <v>111</v>
      </c>
      <c r="G33" s="9" t="s">
        <v>55</v>
      </c>
      <c r="H33" s="9" t="s">
        <v>210</v>
      </c>
      <c r="I33" s="8" t="s">
        <v>196</v>
      </c>
      <c r="J33" s="13" t="s">
        <v>9</v>
      </c>
      <c r="K33" s="13" t="s">
        <v>21</v>
      </c>
      <c r="L33" s="13" t="s">
        <v>45</v>
      </c>
      <c r="M33" s="8" t="s">
        <v>114</v>
      </c>
      <c r="N33" s="9">
        <v>10</v>
      </c>
      <c r="O33" s="9">
        <f t="shared" si="1"/>
        <v>10</v>
      </c>
      <c r="P33" s="8"/>
      <c r="Q33" s="8"/>
      <c r="R33" s="8"/>
      <c r="S33" s="9" t="s">
        <v>224</v>
      </c>
      <c r="T33" s="9" t="s">
        <v>225</v>
      </c>
      <c r="U33" s="8">
        <v>1</v>
      </c>
      <c r="V33" s="8">
        <v>36</v>
      </c>
      <c r="W33" s="8">
        <v>132</v>
      </c>
      <c r="X33" s="8">
        <v>43</v>
      </c>
      <c r="Y33" s="8" t="s">
        <v>117</v>
      </c>
      <c r="Z33" s="8" t="s">
        <v>118</v>
      </c>
      <c r="AA33" s="8" t="s">
        <v>213</v>
      </c>
      <c r="AB33" s="17" t="s">
        <v>120</v>
      </c>
      <c r="AC33" s="17"/>
    </row>
    <row r="34" s="3" customFormat="1" ht="87" spans="1:29">
      <c r="A34" s="8">
        <f>SUBTOTAL(103,$B$6:B34)*1</f>
        <v>29</v>
      </c>
      <c r="B34" s="8" t="s">
        <v>107</v>
      </c>
      <c r="C34" s="9" t="s">
        <v>226</v>
      </c>
      <c r="D34" s="9" t="s">
        <v>227</v>
      </c>
      <c r="E34" s="10" t="s">
        <v>110</v>
      </c>
      <c r="F34" s="9" t="s">
        <v>111</v>
      </c>
      <c r="G34" s="9" t="s">
        <v>55</v>
      </c>
      <c r="H34" s="9" t="s">
        <v>228</v>
      </c>
      <c r="I34" s="8" t="s">
        <v>178</v>
      </c>
      <c r="J34" s="13" t="s">
        <v>9</v>
      </c>
      <c r="K34" s="13" t="s">
        <v>21</v>
      </c>
      <c r="L34" s="13" t="s">
        <v>42</v>
      </c>
      <c r="M34" s="8" t="s">
        <v>114</v>
      </c>
      <c r="N34" s="9">
        <v>15</v>
      </c>
      <c r="O34" s="9">
        <f t="shared" si="1"/>
        <v>15</v>
      </c>
      <c r="P34" s="8"/>
      <c r="Q34" s="8"/>
      <c r="R34" s="8"/>
      <c r="S34" s="9" t="s">
        <v>229</v>
      </c>
      <c r="T34" s="9" t="s">
        <v>230</v>
      </c>
      <c r="U34" s="8">
        <v>1</v>
      </c>
      <c r="V34" s="8">
        <v>371</v>
      </c>
      <c r="W34" s="8">
        <v>1371</v>
      </c>
      <c r="X34" s="8">
        <v>171</v>
      </c>
      <c r="Y34" s="8" t="s">
        <v>117</v>
      </c>
      <c r="Z34" s="8" t="s">
        <v>118</v>
      </c>
      <c r="AA34" s="8" t="s">
        <v>231</v>
      </c>
      <c r="AB34" s="17" t="s">
        <v>120</v>
      </c>
      <c r="AC34" s="17"/>
    </row>
    <row r="35" s="3" customFormat="1" ht="87" spans="1:29">
      <c r="A35" s="8">
        <f>SUBTOTAL(103,$B$6:B35)*1</f>
        <v>30</v>
      </c>
      <c r="B35" s="8" t="s">
        <v>107</v>
      </c>
      <c r="C35" s="9" t="s">
        <v>232</v>
      </c>
      <c r="D35" s="9" t="s">
        <v>109</v>
      </c>
      <c r="E35" s="10" t="s">
        <v>110</v>
      </c>
      <c r="F35" s="9" t="s">
        <v>111</v>
      </c>
      <c r="G35" s="9" t="s">
        <v>55</v>
      </c>
      <c r="H35" s="9" t="s">
        <v>228</v>
      </c>
      <c r="I35" s="8" t="s">
        <v>178</v>
      </c>
      <c r="J35" s="13" t="s">
        <v>9</v>
      </c>
      <c r="K35" s="13" t="s">
        <v>21</v>
      </c>
      <c r="L35" s="13" t="s">
        <v>45</v>
      </c>
      <c r="M35" s="8" t="s">
        <v>114</v>
      </c>
      <c r="N35" s="9">
        <v>15</v>
      </c>
      <c r="O35" s="9">
        <f t="shared" si="1"/>
        <v>15</v>
      </c>
      <c r="P35" s="8"/>
      <c r="Q35" s="8"/>
      <c r="R35" s="8"/>
      <c r="S35" s="9" t="s">
        <v>233</v>
      </c>
      <c r="T35" s="9" t="s">
        <v>234</v>
      </c>
      <c r="U35" s="8">
        <v>1</v>
      </c>
      <c r="V35" s="8">
        <v>371</v>
      </c>
      <c r="W35" s="8">
        <v>1371</v>
      </c>
      <c r="X35" s="8">
        <v>171</v>
      </c>
      <c r="Y35" s="8" t="s">
        <v>117</v>
      </c>
      <c r="Z35" s="8" t="s">
        <v>118</v>
      </c>
      <c r="AA35" s="8" t="s">
        <v>231</v>
      </c>
      <c r="AB35" s="17" t="s">
        <v>120</v>
      </c>
      <c r="AC35" s="17"/>
    </row>
    <row r="36" s="3" customFormat="1" ht="87" spans="1:29">
      <c r="A36" s="8">
        <f>SUBTOTAL(103,$B$6:B36)*1</f>
        <v>31</v>
      </c>
      <c r="B36" s="8" t="s">
        <v>107</v>
      </c>
      <c r="C36" s="9" t="s">
        <v>235</v>
      </c>
      <c r="D36" s="9" t="s">
        <v>109</v>
      </c>
      <c r="E36" s="10" t="s">
        <v>110</v>
      </c>
      <c r="F36" s="9" t="s">
        <v>111</v>
      </c>
      <c r="G36" s="9" t="s">
        <v>55</v>
      </c>
      <c r="H36" s="9" t="s">
        <v>228</v>
      </c>
      <c r="I36" s="8" t="s">
        <v>178</v>
      </c>
      <c r="J36" s="13" t="s">
        <v>9</v>
      </c>
      <c r="K36" s="13" t="s">
        <v>21</v>
      </c>
      <c r="L36" s="13" t="s">
        <v>45</v>
      </c>
      <c r="M36" s="8" t="s">
        <v>114</v>
      </c>
      <c r="N36" s="9">
        <v>5</v>
      </c>
      <c r="O36" s="9">
        <f t="shared" si="1"/>
        <v>5</v>
      </c>
      <c r="P36" s="8"/>
      <c r="Q36" s="8"/>
      <c r="R36" s="8"/>
      <c r="S36" s="9" t="s">
        <v>236</v>
      </c>
      <c r="T36" s="9" t="s">
        <v>237</v>
      </c>
      <c r="U36" s="8">
        <v>1</v>
      </c>
      <c r="V36" s="8">
        <v>186</v>
      </c>
      <c r="W36" s="8">
        <v>628</v>
      </c>
      <c r="X36" s="8">
        <v>59</v>
      </c>
      <c r="Y36" s="8" t="s">
        <v>117</v>
      </c>
      <c r="Z36" s="8" t="s">
        <v>118</v>
      </c>
      <c r="AA36" s="8" t="s">
        <v>231</v>
      </c>
      <c r="AB36" s="17" t="s">
        <v>120</v>
      </c>
      <c r="AC36" s="17"/>
    </row>
    <row r="37" s="3" customFormat="1" ht="87" spans="1:29">
      <c r="A37" s="8">
        <f>SUBTOTAL(103,$B$6:B37)*1</f>
        <v>32</v>
      </c>
      <c r="B37" s="8" t="s">
        <v>107</v>
      </c>
      <c r="C37" s="9" t="s">
        <v>238</v>
      </c>
      <c r="D37" s="9" t="s">
        <v>109</v>
      </c>
      <c r="E37" s="10" t="s">
        <v>110</v>
      </c>
      <c r="F37" s="9" t="s">
        <v>111</v>
      </c>
      <c r="G37" s="9" t="s">
        <v>55</v>
      </c>
      <c r="H37" s="9" t="s">
        <v>228</v>
      </c>
      <c r="I37" s="8" t="s">
        <v>178</v>
      </c>
      <c r="J37" s="13" t="s">
        <v>9</v>
      </c>
      <c r="K37" s="13" t="s">
        <v>21</v>
      </c>
      <c r="L37" s="13" t="s">
        <v>42</v>
      </c>
      <c r="M37" s="8" t="s">
        <v>114</v>
      </c>
      <c r="N37" s="9">
        <v>20</v>
      </c>
      <c r="O37" s="9">
        <f t="shared" si="1"/>
        <v>20</v>
      </c>
      <c r="P37" s="8"/>
      <c r="Q37" s="8"/>
      <c r="R37" s="8"/>
      <c r="S37" s="9" t="s">
        <v>239</v>
      </c>
      <c r="T37" s="9" t="s">
        <v>240</v>
      </c>
      <c r="U37" s="8">
        <v>1</v>
      </c>
      <c r="V37" s="8">
        <v>371</v>
      </c>
      <c r="W37" s="8">
        <v>671</v>
      </c>
      <c r="X37" s="8">
        <v>84</v>
      </c>
      <c r="Y37" s="8" t="s">
        <v>117</v>
      </c>
      <c r="Z37" s="8" t="s">
        <v>118</v>
      </c>
      <c r="AA37" s="8" t="s">
        <v>231</v>
      </c>
      <c r="AB37" s="17" t="s">
        <v>120</v>
      </c>
      <c r="AC37" s="17"/>
    </row>
    <row r="38" s="3" customFormat="1" ht="87" spans="1:29">
      <c r="A38" s="8">
        <f>SUBTOTAL(103,$B$6:B38)*1</f>
        <v>33</v>
      </c>
      <c r="B38" s="8" t="s">
        <v>107</v>
      </c>
      <c r="C38" s="9" t="s">
        <v>241</v>
      </c>
      <c r="D38" s="9" t="s">
        <v>227</v>
      </c>
      <c r="E38" s="10" t="s">
        <v>110</v>
      </c>
      <c r="F38" s="9" t="s">
        <v>111</v>
      </c>
      <c r="G38" s="9" t="s">
        <v>55</v>
      </c>
      <c r="H38" s="9" t="s">
        <v>228</v>
      </c>
      <c r="I38" s="8" t="s">
        <v>178</v>
      </c>
      <c r="J38" s="13" t="s">
        <v>9</v>
      </c>
      <c r="K38" s="13" t="s">
        <v>21</v>
      </c>
      <c r="L38" s="13" t="s">
        <v>45</v>
      </c>
      <c r="M38" s="8" t="s">
        <v>114</v>
      </c>
      <c r="N38" s="9">
        <v>10</v>
      </c>
      <c r="O38" s="9">
        <f t="shared" si="1"/>
        <v>10</v>
      </c>
      <c r="P38" s="8"/>
      <c r="Q38" s="8"/>
      <c r="R38" s="8"/>
      <c r="S38" s="9" t="s">
        <v>242</v>
      </c>
      <c r="T38" s="9" t="s">
        <v>243</v>
      </c>
      <c r="U38" s="8">
        <v>1</v>
      </c>
      <c r="V38" s="8">
        <v>371</v>
      </c>
      <c r="W38" s="8">
        <v>1371</v>
      </c>
      <c r="X38" s="8">
        <v>171</v>
      </c>
      <c r="Y38" s="8" t="s">
        <v>117</v>
      </c>
      <c r="Z38" s="8" t="s">
        <v>118</v>
      </c>
      <c r="AA38" s="8" t="s">
        <v>231</v>
      </c>
      <c r="AB38" s="17" t="s">
        <v>120</v>
      </c>
      <c r="AC38" s="17"/>
    </row>
    <row r="39" s="3" customFormat="1" ht="87" spans="1:29">
      <c r="A39" s="8">
        <f>SUBTOTAL(103,$B$6:B39)*1</f>
        <v>34</v>
      </c>
      <c r="B39" s="8" t="s">
        <v>107</v>
      </c>
      <c r="C39" s="9" t="s">
        <v>176</v>
      </c>
      <c r="D39" s="9" t="s">
        <v>109</v>
      </c>
      <c r="E39" s="10" t="s">
        <v>110</v>
      </c>
      <c r="F39" s="9" t="s">
        <v>111</v>
      </c>
      <c r="G39" s="9" t="s">
        <v>55</v>
      </c>
      <c r="H39" s="9" t="s">
        <v>244</v>
      </c>
      <c r="I39" s="8" t="s">
        <v>166</v>
      </c>
      <c r="J39" s="13" t="s">
        <v>9</v>
      </c>
      <c r="K39" s="13" t="s">
        <v>21</v>
      </c>
      <c r="L39" s="13" t="s">
        <v>45</v>
      </c>
      <c r="M39" s="8" t="s">
        <v>114</v>
      </c>
      <c r="N39" s="9">
        <v>30</v>
      </c>
      <c r="O39" s="9">
        <f t="shared" si="1"/>
        <v>30</v>
      </c>
      <c r="P39" s="8"/>
      <c r="Q39" s="8"/>
      <c r="R39" s="8"/>
      <c r="S39" s="9" t="s">
        <v>245</v>
      </c>
      <c r="T39" s="9" t="s">
        <v>246</v>
      </c>
      <c r="U39" s="8">
        <v>1</v>
      </c>
      <c r="V39" s="8">
        <v>112</v>
      </c>
      <c r="W39" s="8">
        <v>502</v>
      </c>
      <c r="X39" s="8">
        <v>15</v>
      </c>
      <c r="Y39" s="8" t="s">
        <v>117</v>
      </c>
      <c r="Z39" s="8" t="s">
        <v>118</v>
      </c>
      <c r="AA39" s="8" t="s">
        <v>247</v>
      </c>
      <c r="AB39" s="17" t="s">
        <v>120</v>
      </c>
      <c r="AC39" s="17"/>
    </row>
    <row r="40" s="3" customFormat="1" ht="69.6" spans="1:29">
      <c r="A40" s="8">
        <f>SUBTOTAL(103,$B$6:B40)*1</f>
        <v>35</v>
      </c>
      <c r="B40" s="8" t="s">
        <v>107</v>
      </c>
      <c r="C40" s="9" t="s">
        <v>248</v>
      </c>
      <c r="D40" s="9" t="s">
        <v>109</v>
      </c>
      <c r="E40" s="10" t="s">
        <v>110</v>
      </c>
      <c r="F40" s="9" t="s">
        <v>111</v>
      </c>
      <c r="G40" s="9" t="s">
        <v>55</v>
      </c>
      <c r="H40" s="9" t="s">
        <v>244</v>
      </c>
      <c r="I40" s="8" t="s">
        <v>166</v>
      </c>
      <c r="J40" s="13" t="s">
        <v>127</v>
      </c>
      <c r="K40" s="13" t="s">
        <v>17</v>
      </c>
      <c r="L40" s="13" t="s">
        <v>36</v>
      </c>
      <c r="M40" s="8" t="s">
        <v>114</v>
      </c>
      <c r="N40" s="9">
        <v>150</v>
      </c>
      <c r="O40" s="9">
        <f t="shared" si="1"/>
        <v>150</v>
      </c>
      <c r="P40" s="8"/>
      <c r="Q40" s="8"/>
      <c r="R40" s="8"/>
      <c r="S40" s="9" t="s">
        <v>249</v>
      </c>
      <c r="T40" s="9" t="s">
        <v>250</v>
      </c>
      <c r="U40" s="8">
        <v>1</v>
      </c>
      <c r="V40" s="8">
        <v>112</v>
      </c>
      <c r="W40" s="8">
        <v>502</v>
      </c>
      <c r="X40" s="8">
        <v>115</v>
      </c>
      <c r="Y40" s="8" t="s">
        <v>117</v>
      </c>
      <c r="Z40" s="8" t="s">
        <v>118</v>
      </c>
      <c r="AA40" s="8" t="s">
        <v>247</v>
      </c>
      <c r="AB40" s="17" t="s">
        <v>120</v>
      </c>
      <c r="AC40" s="17"/>
    </row>
    <row r="41" s="3" customFormat="1" ht="87" spans="1:29">
      <c r="A41" s="8">
        <f>SUBTOTAL(103,$B$6:B41)*1</f>
        <v>36</v>
      </c>
      <c r="B41" s="8" t="s">
        <v>107</v>
      </c>
      <c r="C41" s="9" t="s">
        <v>251</v>
      </c>
      <c r="D41" s="9" t="s">
        <v>109</v>
      </c>
      <c r="E41" s="10" t="s">
        <v>110</v>
      </c>
      <c r="F41" s="9" t="s">
        <v>111</v>
      </c>
      <c r="G41" s="9" t="s">
        <v>55</v>
      </c>
      <c r="H41" s="9" t="s">
        <v>244</v>
      </c>
      <c r="I41" s="8" t="s">
        <v>166</v>
      </c>
      <c r="J41" s="13" t="s">
        <v>9</v>
      </c>
      <c r="K41" s="13" t="s">
        <v>21</v>
      </c>
      <c r="L41" s="13" t="s">
        <v>45</v>
      </c>
      <c r="M41" s="8" t="s">
        <v>114</v>
      </c>
      <c r="N41" s="9">
        <v>30</v>
      </c>
      <c r="O41" s="9">
        <f t="shared" si="1"/>
        <v>30</v>
      </c>
      <c r="P41" s="8"/>
      <c r="Q41" s="8"/>
      <c r="R41" s="8"/>
      <c r="S41" s="9" t="s">
        <v>252</v>
      </c>
      <c r="T41" s="9" t="s">
        <v>253</v>
      </c>
      <c r="U41" s="8">
        <v>1</v>
      </c>
      <c r="V41" s="8">
        <v>80</v>
      </c>
      <c r="W41" s="8">
        <v>360</v>
      </c>
      <c r="X41" s="8">
        <v>10</v>
      </c>
      <c r="Y41" s="8" t="s">
        <v>117</v>
      </c>
      <c r="Z41" s="8" t="s">
        <v>118</v>
      </c>
      <c r="AA41" s="8" t="s">
        <v>247</v>
      </c>
      <c r="AB41" s="17" t="s">
        <v>120</v>
      </c>
      <c r="AC41" s="17"/>
    </row>
    <row r="42" s="3" customFormat="1" ht="87" spans="1:29">
      <c r="A42" s="8">
        <f>SUBTOTAL(103,$B$6:B42)*1</f>
        <v>37</v>
      </c>
      <c r="B42" s="8" t="s">
        <v>107</v>
      </c>
      <c r="C42" s="9" t="s">
        <v>254</v>
      </c>
      <c r="D42" s="9" t="s">
        <v>109</v>
      </c>
      <c r="E42" s="10" t="s">
        <v>110</v>
      </c>
      <c r="F42" s="9" t="s">
        <v>111</v>
      </c>
      <c r="G42" s="9" t="s">
        <v>55</v>
      </c>
      <c r="H42" s="9" t="s">
        <v>244</v>
      </c>
      <c r="I42" s="8" t="s">
        <v>166</v>
      </c>
      <c r="J42" s="13" t="s">
        <v>9</v>
      </c>
      <c r="K42" s="13" t="s">
        <v>21</v>
      </c>
      <c r="L42" s="13" t="s">
        <v>42</v>
      </c>
      <c r="M42" s="8" t="s">
        <v>114</v>
      </c>
      <c r="N42" s="9">
        <v>35</v>
      </c>
      <c r="O42" s="9">
        <f t="shared" si="1"/>
        <v>35</v>
      </c>
      <c r="P42" s="8"/>
      <c r="Q42" s="8"/>
      <c r="R42" s="8"/>
      <c r="S42" s="9" t="s">
        <v>255</v>
      </c>
      <c r="T42" s="9" t="s">
        <v>256</v>
      </c>
      <c r="U42" s="8">
        <v>1</v>
      </c>
      <c r="V42" s="8">
        <v>40</v>
      </c>
      <c r="W42" s="8">
        <v>59</v>
      </c>
      <c r="X42" s="8">
        <v>6</v>
      </c>
      <c r="Y42" s="8" t="s">
        <v>117</v>
      </c>
      <c r="Z42" s="8" t="s">
        <v>118</v>
      </c>
      <c r="AA42" s="8" t="s">
        <v>247</v>
      </c>
      <c r="AB42" s="17" t="s">
        <v>120</v>
      </c>
      <c r="AC42" s="17"/>
    </row>
    <row r="43" s="3" customFormat="1" ht="87" spans="1:29">
      <c r="A43" s="8">
        <f>SUBTOTAL(103,$B$6:B43)*1</f>
        <v>38</v>
      </c>
      <c r="B43" s="8" t="s">
        <v>107</v>
      </c>
      <c r="C43" s="9" t="s">
        <v>257</v>
      </c>
      <c r="D43" s="9" t="s">
        <v>227</v>
      </c>
      <c r="E43" s="10" t="s">
        <v>110</v>
      </c>
      <c r="F43" s="9" t="s">
        <v>111</v>
      </c>
      <c r="G43" s="9" t="s">
        <v>55</v>
      </c>
      <c r="H43" s="9" t="s">
        <v>258</v>
      </c>
      <c r="I43" s="8" t="s">
        <v>196</v>
      </c>
      <c r="J43" s="13" t="s">
        <v>9</v>
      </c>
      <c r="K43" s="13" t="s">
        <v>21</v>
      </c>
      <c r="L43" s="13" t="s">
        <v>45</v>
      </c>
      <c r="M43" s="8" t="s">
        <v>114</v>
      </c>
      <c r="N43" s="9">
        <v>31</v>
      </c>
      <c r="O43" s="9">
        <f t="shared" si="1"/>
        <v>31</v>
      </c>
      <c r="P43" s="8"/>
      <c r="Q43" s="8"/>
      <c r="R43" s="8"/>
      <c r="S43" s="9" t="s">
        <v>259</v>
      </c>
      <c r="T43" s="9" t="s">
        <v>260</v>
      </c>
      <c r="U43" s="8">
        <v>1</v>
      </c>
      <c r="V43" s="8">
        <v>257</v>
      </c>
      <c r="W43" s="8">
        <v>720</v>
      </c>
      <c r="X43" s="8">
        <v>48</v>
      </c>
      <c r="Y43" s="8" t="s">
        <v>117</v>
      </c>
      <c r="Z43" s="8" t="s">
        <v>118</v>
      </c>
      <c r="AA43" s="8" t="s">
        <v>261</v>
      </c>
      <c r="AB43" s="17" t="s">
        <v>120</v>
      </c>
      <c r="AC43" s="17"/>
    </row>
    <row r="44" s="3" customFormat="1" ht="87" spans="1:29">
      <c r="A44" s="8">
        <f>SUBTOTAL(103,$B$6:B44)*1</f>
        <v>39</v>
      </c>
      <c r="B44" s="8" t="s">
        <v>107</v>
      </c>
      <c r="C44" s="9" t="s">
        <v>262</v>
      </c>
      <c r="D44" s="9" t="s">
        <v>227</v>
      </c>
      <c r="E44" s="10" t="s">
        <v>110</v>
      </c>
      <c r="F44" s="9" t="s">
        <v>111</v>
      </c>
      <c r="G44" s="9" t="s">
        <v>55</v>
      </c>
      <c r="H44" s="9" t="s">
        <v>258</v>
      </c>
      <c r="I44" s="8" t="s">
        <v>196</v>
      </c>
      <c r="J44" s="13" t="s">
        <v>9</v>
      </c>
      <c r="K44" s="13" t="s">
        <v>21</v>
      </c>
      <c r="L44" s="13" t="s">
        <v>42</v>
      </c>
      <c r="M44" s="8" t="s">
        <v>114</v>
      </c>
      <c r="N44" s="9">
        <v>92</v>
      </c>
      <c r="O44" s="9">
        <f t="shared" si="1"/>
        <v>92</v>
      </c>
      <c r="P44" s="8"/>
      <c r="Q44" s="8"/>
      <c r="R44" s="8"/>
      <c r="S44" s="9" t="s">
        <v>263</v>
      </c>
      <c r="T44" s="9" t="s">
        <v>264</v>
      </c>
      <c r="U44" s="8">
        <v>1</v>
      </c>
      <c r="V44" s="8">
        <v>462</v>
      </c>
      <c r="W44" s="8">
        <v>1752</v>
      </c>
      <c r="X44" s="8">
        <v>81</v>
      </c>
      <c r="Y44" s="8" t="s">
        <v>117</v>
      </c>
      <c r="Z44" s="8" t="s">
        <v>118</v>
      </c>
      <c r="AA44" s="8" t="s">
        <v>261</v>
      </c>
      <c r="AB44" s="17" t="s">
        <v>120</v>
      </c>
      <c r="AC44" s="17"/>
    </row>
    <row r="45" s="3" customFormat="1" ht="87" spans="1:29">
      <c r="A45" s="8">
        <f>SUBTOTAL(103,$B$6:B45)*1</f>
        <v>40</v>
      </c>
      <c r="B45" s="8" t="s">
        <v>107</v>
      </c>
      <c r="C45" s="9" t="s">
        <v>265</v>
      </c>
      <c r="D45" s="9" t="s">
        <v>227</v>
      </c>
      <c r="E45" s="10" t="s">
        <v>110</v>
      </c>
      <c r="F45" s="9" t="s">
        <v>111</v>
      </c>
      <c r="G45" s="9" t="s">
        <v>55</v>
      </c>
      <c r="H45" s="9" t="s">
        <v>266</v>
      </c>
      <c r="I45" s="8" t="s">
        <v>196</v>
      </c>
      <c r="J45" s="13" t="s">
        <v>9</v>
      </c>
      <c r="K45" s="13" t="s">
        <v>21</v>
      </c>
      <c r="L45" s="13" t="s">
        <v>42</v>
      </c>
      <c r="M45" s="8" t="s">
        <v>114</v>
      </c>
      <c r="N45" s="9">
        <v>46</v>
      </c>
      <c r="O45" s="9">
        <f t="shared" si="1"/>
        <v>46</v>
      </c>
      <c r="P45" s="8"/>
      <c r="Q45" s="8"/>
      <c r="R45" s="8"/>
      <c r="S45" s="9" t="s">
        <v>267</v>
      </c>
      <c r="T45" s="9" t="s">
        <v>268</v>
      </c>
      <c r="U45" s="8">
        <v>1</v>
      </c>
      <c r="V45" s="8">
        <v>142</v>
      </c>
      <c r="W45" s="8">
        <v>720</v>
      </c>
      <c r="X45" s="8">
        <v>36</v>
      </c>
      <c r="Y45" s="8" t="s">
        <v>117</v>
      </c>
      <c r="Z45" s="8" t="s">
        <v>118</v>
      </c>
      <c r="AA45" s="8" t="s">
        <v>269</v>
      </c>
      <c r="AB45" s="17" t="s">
        <v>120</v>
      </c>
      <c r="AC45" s="17"/>
    </row>
    <row r="46" s="3" customFormat="1" ht="87" spans="1:29">
      <c r="A46" s="8">
        <f>SUBTOTAL(103,$B$6:B46)*1</f>
        <v>41</v>
      </c>
      <c r="B46" s="8" t="s">
        <v>107</v>
      </c>
      <c r="C46" s="9" t="s">
        <v>270</v>
      </c>
      <c r="D46" s="9" t="s">
        <v>227</v>
      </c>
      <c r="E46" s="10" t="s">
        <v>110</v>
      </c>
      <c r="F46" s="9" t="s">
        <v>111</v>
      </c>
      <c r="G46" s="9" t="s">
        <v>55</v>
      </c>
      <c r="H46" s="9" t="s">
        <v>266</v>
      </c>
      <c r="I46" s="8" t="s">
        <v>196</v>
      </c>
      <c r="J46" s="13" t="s">
        <v>9</v>
      </c>
      <c r="K46" s="13" t="s">
        <v>21</v>
      </c>
      <c r="L46" s="13" t="s">
        <v>42</v>
      </c>
      <c r="M46" s="8" t="s">
        <v>114</v>
      </c>
      <c r="N46" s="9">
        <v>78.2</v>
      </c>
      <c r="O46" s="9">
        <f t="shared" si="1"/>
        <v>78.2</v>
      </c>
      <c r="P46" s="8"/>
      <c r="Q46" s="8"/>
      <c r="R46" s="8"/>
      <c r="S46" s="9" t="s">
        <v>271</v>
      </c>
      <c r="T46" s="9" t="s">
        <v>272</v>
      </c>
      <c r="U46" s="8">
        <v>1</v>
      </c>
      <c r="V46" s="8">
        <v>142</v>
      </c>
      <c r="W46" s="8">
        <v>720</v>
      </c>
      <c r="X46" s="8">
        <v>36</v>
      </c>
      <c r="Y46" s="8" t="s">
        <v>117</v>
      </c>
      <c r="Z46" s="8" t="s">
        <v>118</v>
      </c>
      <c r="AA46" s="8" t="s">
        <v>269</v>
      </c>
      <c r="AB46" s="17" t="s">
        <v>120</v>
      </c>
      <c r="AC46" s="17"/>
    </row>
    <row r="47" s="3" customFormat="1" ht="87" spans="1:29">
      <c r="A47" s="8">
        <f>SUBTOTAL(103,$B$6:B47)*1</f>
        <v>42</v>
      </c>
      <c r="B47" s="8" t="s">
        <v>107</v>
      </c>
      <c r="C47" s="9" t="s">
        <v>273</v>
      </c>
      <c r="D47" s="9" t="s">
        <v>109</v>
      </c>
      <c r="E47" s="10" t="s">
        <v>110</v>
      </c>
      <c r="F47" s="9" t="s">
        <v>111</v>
      </c>
      <c r="G47" s="9" t="s">
        <v>55</v>
      </c>
      <c r="H47" s="9" t="s">
        <v>274</v>
      </c>
      <c r="I47" s="8" t="s">
        <v>166</v>
      </c>
      <c r="J47" s="13" t="s">
        <v>9</v>
      </c>
      <c r="K47" s="13" t="s">
        <v>21</v>
      </c>
      <c r="L47" s="13" t="s">
        <v>45</v>
      </c>
      <c r="M47" s="8" t="s">
        <v>114</v>
      </c>
      <c r="N47" s="9">
        <v>7</v>
      </c>
      <c r="O47" s="9">
        <f t="shared" si="1"/>
        <v>7</v>
      </c>
      <c r="P47" s="8"/>
      <c r="Q47" s="8"/>
      <c r="R47" s="8"/>
      <c r="S47" s="9" t="s">
        <v>275</v>
      </c>
      <c r="T47" s="9" t="s">
        <v>276</v>
      </c>
      <c r="U47" s="8">
        <v>1</v>
      </c>
      <c r="V47" s="8">
        <v>30</v>
      </c>
      <c r="W47" s="8">
        <v>152</v>
      </c>
      <c r="X47" s="8">
        <v>110</v>
      </c>
      <c r="Y47" s="8" t="s">
        <v>117</v>
      </c>
      <c r="Z47" s="8" t="s">
        <v>118</v>
      </c>
      <c r="AA47" s="8" t="s">
        <v>277</v>
      </c>
      <c r="AB47" s="17" t="s">
        <v>120</v>
      </c>
      <c r="AC47" s="17"/>
    </row>
    <row r="48" s="3" customFormat="1" ht="87" spans="1:29">
      <c r="A48" s="8">
        <f>SUBTOTAL(103,$B$6:B48)*1</f>
        <v>43</v>
      </c>
      <c r="B48" s="8" t="s">
        <v>107</v>
      </c>
      <c r="C48" s="9" t="s">
        <v>278</v>
      </c>
      <c r="D48" s="9" t="s">
        <v>109</v>
      </c>
      <c r="E48" s="10" t="s">
        <v>110</v>
      </c>
      <c r="F48" s="9" t="s">
        <v>111</v>
      </c>
      <c r="G48" s="9" t="s">
        <v>55</v>
      </c>
      <c r="H48" s="9" t="s">
        <v>274</v>
      </c>
      <c r="I48" s="8" t="s">
        <v>166</v>
      </c>
      <c r="J48" s="13" t="s">
        <v>9</v>
      </c>
      <c r="K48" s="13" t="s">
        <v>21</v>
      </c>
      <c r="L48" s="13" t="s">
        <v>45</v>
      </c>
      <c r="M48" s="8" t="s">
        <v>114</v>
      </c>
      <c r="N48" s="9">
        <v>7</v>
      </c>
      <c r="O48" s="9">
        <f t="shared" si="1"/>
        <v>7</v>
      </c>
      <c r="P48" s="8"/>
      <c r="Q48" s="8"/>
      <c r="R48" s="8"/>
      <c r="S48" s="9" t="s">
        <v>279</v>
      </c>
      <c r="T48" s="9" t="s">
        <v>280</v>
      </c>
      <c r="U48" s="8">
        <v>1</v>
      </c>
      <c r="V48" s="8">
        <v>40</v>
      </c>
      <c r="W48" s="8">
        <v>198</v>
      </c>
      <c r="X48" s="8">
        <v>110</v>
      </c>
      <c r="Y48" s="8" t="s">
        <v>117</v>
      </c>
      <c r="Z48" s="8" t="s">
        <v>118</v>
      </c>
      <c r="AA48" s="8" t="s">
        <v>277</v>
      </c>
      <c r="AB48" s="17" t="s">
        <v>120</v>
      </c>
      <c r="AC48" s="17"/>
    </row>
    <row r="49" s="3" customFormat="1" ht="87" spans="1:29">
      <c r="A49" s="8">
        <f>SUBTOTAL(103,$B$6:B49)*1</f>
        <v>44</v>
      </c>
      <c r="B49" s="8" t="s">
        <v>107</v>
      </c>
      <c r="C49" s="9" t="s">
        <v>281</v>
      </c>
      <c r="D49" s="9" t="s">
        <v>109</v>
      </c>
      <c r="E49" s="10" t="s">
        <v>110</v>
      </c>
      <c r="F49" s="9" t="s">
        <v>111</v>
      </c>
      <c r="G49" s="9" t="s">
        <v>55</v>
      </c>
      <c r="H49" s="9" t="s">
        <v>274</v>
      </c>
      <c r="I49" s="8" t="s">
        <v>166</v>
      </c>
      <c r="J49" s="13" t="s">
        <v>9</v>
      </c>
      <c r="K49" s="13" t="s">
        <v>21</v>
      </c>
      <c r="L49" s="13" t="s">
        <v>45</v>
      </c>
      <c r="M49" s="8" t="s">
        <v>114</v>
      </c>
      <c r="N49" s="9">
        <v>3</v>
      </c>
      <c r="O49" s="9">
        <f t="shared" si="1"/>
        <v>3</v>
      </c>
      <c r="P49" s="8"/>
      <c r="Q49" s="8"/>
      <c r="R49" s="8"/>
      <c r="S49" s="9" t="s">
        <v>282</v>
      </c>
      <c r="T49" s="9" t="s">
        <v>283</v>
      </c>
      <c r="U49" s="8">
        <v>1</v>
      </c>
      <c r="V49" s="8">
        <v>25</v>
      </c>
      <c r="W49" s="8">
        <v>110</v>
      </c>
      <c r="X49" s="8">
        <v>55</v>
      </c>
      <c r="Y49" s="8" t="s">
        <v>117</v>
      </c>
      <c r="Z49" s="8" t="s">
        <v>118</v>
      </c>
      <c r="AA49" s="8" t="s">
        <v>277</v>
      </c>
      <c r="AB49" s="17" t="s">
        <v>120</v>
      </c>
      <c r="AC49" s="17"/>
    </row>
    <row r="50" s="3" customFormat="1" ht="87" spans="1:29">
      <c r="A50" s="8">
        <f>SUBTOTAL(103,$B$6:B50)*1</f>
        <v>45</v>
      </c>
      <c r="B50" s="8" t="s">
        <v>107</v>
      </c>
      <c r="C50" s="9" t="s">
        <v>284</v>
      </c>
      <c r="D50" s="9" t="s">
        <v>109</v>
      </c>
      <c r="E50" s="10" t="s">
        <v>110</v>
      </c>
      <c r="F50" s="9" t="s">
        <v>111</v>
      </c>
      <c r="G50" s="9" t="s">
        <v>55</v>
      </c>
      <c r="H50" s="9" t="s">
        <v>274</v>
      </c>
      <c r="I50" s="8" t="s">
        <v>166</v>
      </c>
      <c r="J50" s="13" t="s">
        <v>9</v>
      </c>
      <c r="K50" s="13" t="s">
        <v>21</v>
      </c>
      <c r="L50" s="13" t="s">
        <v>45</v>
      </c>
      <c r="M50" s="8" t="s">
        <v>114</v>
      </c>
      <c r="N50" s="9">
        <v>45</v>
      </c>
      <c r="O50" s="9">
        <f t="shared" si="1"/>
        <v>45</v>
      </c>
      <c r="P50" s="8"/>
      <c r="Q50" s="8"/>
      <c r="R50" s="8"/>
      <c r="S50" s="9" t="s">
        <v>285</v>
      </c>
      <c r="T50" s="9" t="s">
        <v>286</v>
      </c>
      <c r="U50" s="8">
        <v>1</v>
      </c>
      <c r="V50" s="8">
        <v>45</v>
      </c>
      <c r="W50" s="8">
        <v>206</v>
      </c>
      <c r="X50" s="8">
        <v>110</v>
      </c>
      <c r="Y50" s="8" t="s">
        <v>117</v>
      </c>
      <c r="Z50" s="8" t="s">
        <v>118</v>
      </c>
      <c r="AA50" s="8" t="s">
        <v>277</v>
      </c>
      <c r="AB50" s="17" t="s">
        <v>120</v>
      </c>
      <c r="AC50" s="17"/>
    </row>
    <row r="51" s="3" customFormat="1" ht="87" spans="1:29">
      <c r="A51" s="8">
        <f>SUBTOTAL(103,$B$6:B51)*1</f>
        <v>46</v>
      </c>
      <c r="B51" s="8" t="s">
        <v>107</v>
      </c>
      <c r="C51" s="9" t="s">
        <v>287</v>
      </c>
      <c r="D51" s="9" t="s">
        <v>109</v>
      </c>
      <c r="E51" s="10" t="s">
        <v>110</v>
      </c>
      <c r="F51" s="9" t="s">
        <v>111</v>
      </c>
      <c r="G51" s="9" t="s">
        <v>55</v>
      </c>
      <c r="H51" s="9" t="s">
        <v>274</v>
      </c>
      <c r="I51" s="8" t="s">
        <v>166</v>
      </c>
      <c r="J51" s="13" t="s">
        <v>9</v>
      </c>
      <c r="K51" s="13" t="s">
        <v>21</v>
      </c>
      <c r="L51" s="13" t="s">
        <v>45</v>
      </c>
      <c r="M51" s="8" t="s">
        <v>114</v>
      </c>
      <c r="N51" s="9">
        <v>45</v>
      </c>
      <c r="O51" s="9">
        <f t="shared" si="1"/>
        <v>45</v>
      </c>
      <c r="P51" s="8"/>
      <c r="Q51" s="8"/>
      <c r="R51" s="8"/>
      <c r="S51" s="9" t="s">
        <v>288</v>
      </c>
      <c r="T51" s="9" t="s">
        <v>289</v>
      </c>
      <c r="U51" s="8">
        <v>1</v>
      </c>
      <c r="V51" s="8">
        <v>52</v>
      </c>
      <c r="W51" s="8">
        <v>212</v>
      </c>
      <c r="X51" s="8">
        <v>117</v>
      </c>
      <c r="Y51" s="8" t="s">
        <v>117</v>
      </c>
      <c r="Z51" s="8" t="s">
        <v>118</v>
      </c>
      <c r="AA51" s="8" t="s">
        <v>277</v>
      </c>
      <c r="AB51" s="17" t="s">
        <v>120</v>
      </c>
      <c r="AC51" s="17"/>
    </row>
    <row r="52" s="3" customFormat="1" ht="69.6" spans="1:29">
      <c r="A52" s="8">
        <f>SUBTOTAL(103,$B$6:B52)*1</f>
        <v>47</v>
      </c>
      <c r="B52" s="8" t="s">
        <v>107</v>
      </c>
      <c r="C52" s="9" t="s">
        <v>290</v>
      </c>
      <c r="D52" s="9" t="s">
        <v>109</v>
      </c>
      <c r="E52" s="10" t="s">
        <v>110</v>
      </c>
      <c r="F52" s="9" t="s">
        <v>111</v>
      </c>
      <c r="G52" s="9" t="s">
        <v>55</v>
      </c>
      <c r="H52" s="9" t="s">
        <v>274</v>
      </c>
      <c r="I52" s="8" t="s">
        <v>166</v>
      </c>
      <c r="J52" s="13" t="s">
        <v>127</v>
      </c>
      <c r="K52" s="13" t="s">
        <v>15</v>
      </c>
      <c r="L52" s="13" t="s">
        <v>27</v>
      </c>
      <c r="M52" s="8" t="s">
        <v>114</v>
      </c>
      <c r="N52" s="9">
        <v>100</v>
      </c>
      <c r="O52" s="9">
        <f t="shared" si="1"/>
        <v>100</v>
      </c>
      <c r="P52" s="8"/>
      <c r="Q52" s="8"/>
      <c r="R52" s="8"/>
      <c r="S52" s="9" t="s">
        <v>291</v>
      </c>
      <c r="T52" s="9" t="s">
        <v>292</v>
      </c>
      <c r="U52" s="8">
        <v>1</v>
      </c>
      <c r="V52" s="8">
        <v>26</v>
      </c>
      <c r="W52" s="8">
        <v>145</v>
      </c>
      <c r="X52" s="8">
        <v>73</v>
      </c>
      <c r="Y52" s="8" t="s">
        <v>117</v>
      </c>
      <c r="Z52" s="8" t="s">
        <v>118</v>
      </c>
      <c r="AA52" s="8" t="s">
        <v>277</v>
      </c>
      <c r="AB52" s="17" t="s">
        <v>120</v>
      </c>
      <c r="AC52" s="17"/>
    </row>
    <row r="53" s="3" customFormat="1" ht="104.4" spans="1:29">
      <c r="A53" s="8">
        <f>SUBTOTAL(103,$B$6:B53)*1</f>
        <v>48</v>
      </c>
      <c r="B53" s="8" t="s">
        <v>107</v>
      </c>
      <c r="C53" s="9" t="s">
        <v>293</v>
      </c>
      <c r="D53" s="9" t="s">
        <v>109</v>
      </c>
      <c r="E53" s="10" t="s">
        <v>110</v>
      </c>
      <c r="F53" s="9" t="s">
        <v>111</v>
      </c>
      <c r="G53" s="9" t="s">
        <v>55</v>
      </c>
      <c r="H53" s="9" t="s">
        <v>294</v>
      </c>
      <c r="I53" s="8" t="s">
        <v>178</v>
      </c>
      <c r="J53" s="13" t="s">
        <v>9</v>
      </c>
      <c r="K53" s="13" t="s">
        <v>21</v>
      </c>
      <c r="L53" s="13" t="s">
        <v>45</v>
      </c>
      <c r="M53" s="8" t="s">
        <v>114</v>
      </c>
      <c r="N53" s="9">
        <v>40</v>
      </c>
      <c r="O53" s="9">
        <f t="shared" si="1"/>
        <v>40</v>
      </c>
      <c r="P53" s="8"/>
      <c r="Q53" s="8"/>
      <c r="R53" s="8"/>
      <c r="S53" s="9" t="s">
        <v>295</v>
      </c>
      <c r="T53" s="9" t="s">
        <v>296</v>
      </c>
      <c r="U53" s="8">
        <v>1</v>
      </c>
      <c r="V53" s="8">
        <v>66</v>
      </c>
      <c r="W53" s="8">
        <v>237</v>
      </c>
      <c r="X53" s="8">
        <v>15</v>
      </c>
      <c r="Y53" s="8" t="s">
        <v>117</v>
      </c>
      <c r="Z53" s="8" t="s">
        <v>118</v>
      </c>
      <c r="AA53" s="8" t="s">
        <v>297</v>
      </c>
      <c r="AB53" s="17" t="s">
        <v>120</v>
      </c>
      <c r="AC53" s="17"/>
    </row>
    <row r="54" s="3" customFormat="1" ht="87" spans="1:29">
      <c r="A54" s="8">
        <f>SUBTOTAL(103,$B$6:B54)*1</f>
        <v>49</v>
      </c>
      <c r="B54" s="8" t="s">
        <v>107</v>
      </c>
      <c r="C54" s="9" t="s">
        <v>298</v>
      </c>
      <c r="D54" s="9" t="s">
        <v>109</v>
      </c>
      <c r="E54" s="10" t="s">
        <v>110</v>
      </c>
      <c r="F54" s="9" t="s">
        <v>111</v>
      </c>
      <c r="G54" s="9" t="s">
        <v>55</v>
      </c>
      <c r="H54" s="9" t="s">
        <v>294</v>
      </c>
      <c r="I54" s="8" t="s">
        <v>178</v>
      </c>
      <c r="J54" s="13" t="s">
        <v>9</v>
      </c>
      <c r="K54" s="13" t="s">
        <v>21</v>
      </c>
      <c r="L54" s="13" t="s">
        <v>45</v>
      </c>
      <c r="M54" s="8" t="s">
        <v>114</v>
      </c>
      <c r="N54" s="9">
        <v>10</v>
      </c>
      <c r="O54" s="9">
        <f t="shared" si="1"/>
        <v>10</v>
      </c>
      <c r="P54" s="8"/>
      <c r="Q54" s="8"/>
      <c r="R54" s="8"/>
      <c r="S54" s="9" t="s">
        <v>299</v>
      </c>
      <c r="T54" s="9" t="s">
        <v>300</v>
      </c>
      <c r="U54" s="8">
        <v>1</v>
      </c>
      <c r="V54" s="8">
        <v>44</v>
      </c>
      <c r="W54" s="8">
        <v>142</v>
      </c>
      <c r="X54" s="8">
        <v>5</v>
      </c>
      <c r="Y54" s="8" t="s">
        <v>117</v>
      </c>
      <c r="Z54" s="8" t="s">
        <v>118</v>
      </c>
      <c r="AA54" s="8" t="s">
        <v>297</v>
      </c>
      <c r="AB54" s="17" t="s">
        <v>120</v>
      </c>
      <c r="AC54" s="17"/>
    </row>
    <row r="55" s="3" customFormat="1" ht="69.6" spans="1:29">
      <c r="A55" s="8">
        <f>SUBTOTAL(103,$B$6:B55)*1</f>
        <v>50</v>
      </c>
      <c r="B55" s="8" t="s">
        <v>107</v>
      </c>
      <c r="C55" s="9" t="s">
        <v>301</v>
      </c>
      <c r="D55" s="9" t="s">
        <v>109</v>
      </c>
      <c r="E55" s="10" t="s">
        <v>110</v>
      </c>
      <c r="F55" s="9" t="s">
        <v>111</v>
      </c>
      <c r="G55" s="9" t="s">
        <v>55</v>
      </c>
      <c r="H55" s="9" t="s">
        <v>302</v>
      </c>
      <c r="I55" s="8" t="s">
        <v>303</v>
      </c>
      <c r="J55" s="13" t="s">
        <v>127</v>
      </c>
      <c r="K55" s="13" t="s">
        <v>15</v>
      </c>
      <c r="L55" s="13" t="s">
        <v>27</v>
      </c>
      <c r="M55" s="8" t="s">
        <v>114</v>
      </c>
      <c r="N55" s="9">
        <v>50</v>
      </c>
      <c r="O55" s="9">
        <f t="shared" si="1"/>
        <v>50</v>
      </c>
      <c r="P55" s="8"/>
      <c r="Q55" s="8"/>
      <c r="R55" s="8"/>
      <c r="S55" s="9" t="s">
        <v>304</v>
      </c>
      <c r="T55" s="9" t="s">
        <v>292</v>
      </c>
      <c r="U55" s="8">
        <v>1</v>
      </c>
      <c r="V55" s="8">
        <v>112</v>
      </c>
      <c r="W55" s="8">
        <v>502</v>
      </c>
      <c r="X55" s="8">
        <v>115</v>
      </c>
      <c r="Y55" s="8" t="s">
        <v>117</v>
      </c>
      <c r="Z55" s="8" t="s">
        <v>118</v>
      </c>
      <c r="AA55" s="8" t="s">
        <v>305</v>
      </c>
      <c r="AB55" s="17" t="s">
        <v>120</v>
      </c>
      <c r="AC55" s="17"/>
    </row>
    <row r="56" s="3" customFormat="1" ht="87" spans="1:29">
      <c r="A56" s="8">
        <f>SUBTOTAL(103,$B$6:B56)*1</f>
        <v>51</v>
      </c>
      <c r="B56" s="8" t="s">
        <v>107</v>
      </c>
      <c r="C56" s="9" t="s">
        <v>306</v>
      </c>
      <c r="D56" s="9" t="s">
        <v>109</v>
      </c>
      <c r="E56" s="10" t="s">
        <v>110</v>
      </c>
      <c r="F56" s="9" t="s">
        <v>111</v>
      </c>
      <c r="G56" s="9" t="s">
        <v>55</v>
      </c>
      <c r="H56" s="9" t="s">
        <v>302</v>
      </c>
      <c r="I56" s="8" t="s">
        <v>303</v>
      </c>
      <c r="J56" s="13" t="s">
        <v>127</v>
      </c>
      <c r="K56" s="13" t="s">
        <v>18</v>
      </c>
      <c r="L56" s="13" t="s">
        <v>38</v>
      </c>
      <c r="M56" s="8" t="s">
        <v>114</v>
      </c>
      <c r="N56" s="9">
        <v>25</v>
      </c>
      <c r="O56" s="9">
        <f t="shared" si="1"/>
        <v>25</v>
      </c>
      <c r="P56" s="8"/>
      <c r="Q56" s="8"/>
      <c r="R56" s="8"/>
      <c r="S56" s="9" t="s">
        <v>307</v>
      </c>
      <c r="T56" s="9" t="s">
        <v>308</v>
      </c>
      <c r="U56" s="8">
        <v>1</v>
      </c>
      <c r="V56" s="8">
        <v>26</v>
      </c>
      <c r="W56" s="8">
        <v>145</v>
      </c>
      <c r="X56" s="8">
        <v>73</v>
      </c>
      <c r="Y56" s="8" t="s">
        <v>117</v>
      </c>
      <c r="Z56" s="8" t="s">
        <v>118</v>
      </c>
      <c r="AA56" s="8" t="s">
        <v>305</v>
      </c>
      <c r="AB56" s="17" t="s">
        <v>120</v>
      </c>
      <c r="AC56" s="17"/>
    </row>
    <row r="57" s="3" customFormat="1" ht="87" spans="1:29">
      <c r="A57" s="8">
        <f>SUBTOTAL(103,$B$6:B57)*1</f>
        <v>52</v>
      </c>
      <c r="B57" s="8" t="s">
        <v>107</v>
      </c>
      <c r="C57" s="9" t="s">
        <v>309</v>
      </c>
      <c r="D57" s="9" t="s">
        <v>227</v>
      </c>
      <c r="E57" s="10" t="s">
        <v>110</v>
      </c>
      <c r="F57" s="9" t="s">
        <v>111</v>
      </c>
      <c r="G57" s="9" t="s">
        <v>55</v>
      </c>
      <c r="H57" s="9" t="s">
        <v>302</v>
      </c>
      <c r="I57" s="8" t="s">
        <v>303</v>
      </c>
      <c r="J57" s="13" t="s">
        <v>9</v>
      </c>
      <c r="K57" s="13" t="s">
        <v>21</v>
      </c>
      <c r="L57" s="13" t="s">
        <v>45</v>
      </c>
      <c r="M57" s="8" t="s">
        <v>114</v>
      </c>
      <c r="N57" s="9">
        <v>30</v>
      </c>
      <c r="O57" s="9">
        <f t="shared" si="1"/>
        <v>30</v>
      </c>
      <c r="P57" s="8"/>
      <c r="Q57" s="8"/>
      <c r="R57" s="8"/>
      <c r="S57" s="9" t="s">
        <v>310</v>
      </c>
      <c r="T57" s="9" t="s">
        <v>311</v>
      </c>
      <c r="U57" s="8">
        <v>1</v>
      </c>
      <c r="V57" s="8">
        <v>73</v>
      </c>
      <c r="W57" s="8">
        <v>452</v>
      </c>
      <c r="X57" s="8">
        <v>22</v>
      </c>
      <c r="Y57" s="8" t="s">
        <v>117</v>
      </c>
      <c r="Z57" s="8" t="s">
        <v>118</v>
      </c>
      <c r="AA57" s="8" t="s">
        <v>305</v>
      </c>
      <c r="AB57" s="17" t="s">
        <v>120</v>
      </c>
      <c r="AC57" s="17"/>
    </row>
    <row r="58" s="3" customFormat="1" ht="87" spans="1:29">
      <c r="A58" s="8">
        <f>SUBTOTAL(103,$B$6:B58)*1</f>
        <v>53</v>
      </c>
      <c r="B58" s="8" t="s">
        <v>107</v>
      </c>
      <c r="C58" s="9" t="s">
        <v>312</v>
      </c>
      <c r="D58" s="9" t="s">
        <v>227</v>
      </c>
      <c r="E58" s="10" t="s">
        <v>110</v>
      </c>
      <c r="F58" s="9" t="s">
        <v>111</v>
      </c>
      <c r="G58" s="9" t="s">
        <v>55</v>
      </c>
      <c r="H58" s="9" t="s">
        <v>302</v>
      </c>
      <c r="I58" s="8" t="s">
        <v>303</v>
      </c>
      <c r="J58" s="13" t="s">
        <v>127</v>
      </c>
      <c r="K58" s="13" t="s">
        <v>18</v>
      </c>
      <c r="L58" s="13" t="s">
        <v>38</v>
      </c>
      <c r="M58" s="8" t="s">
        <v>114</v>
      </c>
      <c r="N58" s="9">
        <v>30</v>
      </c>
      <c r="O58" s="9">
        <f t="shared" si="1"/>
        <v>30</v>
      </c>
      <c r="P58" s="8"/>
      <c r="Q58" s="8"/>
      <c r="R58" s="8"/>
      <c r="S58" s="9" t="s">
        <v>313</v>
      </c>
      <c r="T58" s="9" t="s">
        <v>308</v>
      </c>
      <c r="U58" s="8">
        <v>1</v>
      </c>
      <c r="V58" s="8">
        <v>26</v>
      </c>
      <c r="W58" s="8">
        <v>145</v>
      </c>
      <c r="X58" s="8">
        <v>73</v>
      </c>
      <c r="Y58" s="8" t="s">
        <v>117</v>
      </c>
      <c r="Z58" s="8" t="s">
        <v>118</v>
      </c>
      <c r="AA58" s="8" t="s">
        <v>305</v>
      </c>
      <c r="AB58" s="17" t="s">
        <v>120</v>
      </c>
      <c r="AC58" s="17"/>
    </row>
    <row r="59" s="3" customFormat="1" ht="69.6" spans="1:29">
      <c r="A59" s="8">
        <f>SUBTOTAL(103,$B$6:B59)*1</f>
        <v>54</v>
      </c>
      <c r="B59" s="8" t="s">
        <v>107</v>
      </c>
      <c r="C59" s="9" t="s">
        <v>314</v>
      </c>
      <c r="D59" s="9" t="s">
        <v>109</v>
      </c>
      <c r="E59" s="10" t="s">
        <v>110</v>
      </c>
      <c r="F59" s="9" t="s">
        <v>111</v>
      </c>
      <c r="G59" s="9" t="s">
        <v>74</v>
      </c>
      <c r="H59" s="9" t="s">
        <v>315</v>
      </c>
      <c r="I59" s="8"/>
      <c r="J59" s="13" t="s">
        <v>316</v>
      </c>
      <c r="K59" s="13" t="s">
        <v>11</v>
      </c>
      <c r="L59" s="13" t="s">
        <v>52</v>
      </c>
      <c r="M59" s="8" t="s">
        <v>114</v>
      </c>
      <c r="N59" s="9">
        <v>6</v>
      </c>
      <c r="O59" s="9">
        <f t="shared" si="1"/>
        <v>6</v>
      </c>
      <c r="P59" s="8"/>
      <c r="Q59" s="8"/>
      <c r="R59" s="8"/>
      <c r="S59" s="9" t="s">
        <v>317</v>
      </c>
      <c r="T59" s="9" t="s">
        <v>318</v>
      </c>
      <c r="U59" s="8">
        <v>1</v>
      </c>
      <c r="V59" s="8">
        <v>128</v>
      </c>
      <c r="W59" s="8">
        <v>674</v>
      </c>
      <c r="X59" s="8">
        <v>667</v>
      </c>
      <c r="Y59" s="8" t="s">
        <v>117</v>
      </c>
      <c r="Z59" s="8" t="s">
        <v>118</v>
      </c>
      <c r="AA59" s="8" t="s">
        <v>319</v>
      </c>
      <c r="AB59" s="17" t="s">
        <v>120</v>
      </c>
      <c r="AC59" s="17"/>
    </row>
    <row r="60" s="3" customFormat="1" ht="87" spans="1:29">
      <c r="A60" s="8">
        <f>SUBTOTAL(103,$B$6:B60)*1</f>
        <v>55</v>
      </c>
      <c r="B60" s="8" t="s">
        <v>107</v>
      </c>
      <c r="C60" s="9" t="s">
        <v>320</v>
      </c>
      <c r="D60" s="9" t="s">
        <v>227</v>
      </c>
      <c r="E60" s="10" t="s">
        <v>110</v>
      </c>
      <c r="F60" s="9" t="s">
        <v>111</v>
      </c>
      <c r="G60" s="9" t="s">
        <v>56</v>
      </c>
      <c r="H60" s="9" t="s">
        <v>321</v>
      </c>
      <c r="I60" s="8" t="s">
        <v>196</v>
      </c>
      <c r="J60" s="13" t="s">
        <v>9</v>
      </c>
      <c r="K60" s="13" t="s">
        <v>21</v>
      </c>
      <c r="L60" s="13" t="s">
        <v>43</v>
      </c>
      <c r="M60" s="8" t="s">
        <v>322</v>
      </c>
      <c r="N60" s="9">
        <v>10</v>
      </c>
      <c r="O60" s="9">
        <f t="shared" si="1"/>
        <v>10</v>
      </c>
      <c r="P60" s="8"/>
      <c r="Q60" s="8"/>
      <c r="R60" s="8"/>
      <c r="S60" s="9" t="s">
        <v>323</v>
      </c>
      <c r="T60" s="9" t="s">
        <v>324</v>
      </c>
      <c r="U60" s="8">
        <v>1</v>
      </c>
      <c r="V60" s="8">
        <v>13</v>
      </c>
      <c r="W60" s="8">
        <v>70</v>
      </c>
      <c r="X60" s="8" t="s">
        <v>325</v>
      </c>
      <c r="Y60" s="8" t="s">
        <v>117</v>
      </c>
      <c r="Z60" s="8" t="s">
        <v>118</v>
      </c>
      <c r="AA60" s="8" t="s">
        <v>326</v>
      </c>
      <c r="AB60" s="17" t="s">
        <v>120</v>
      </c>
      <c r="AC60" s="17"/>
    </row>
    <row r="61" s="3" customFormat="1" ht="52.2" spans="1:29">
      <c r="A61" s="8">
        <f>SUBTOTAL(103,$B$6:B61)*1</f>
        <v>56</v>
      </c>
      <c r="B61" s="8" t="s">
        <v>107</v>
      </c>
      <c r="C61" s="9" t="s">
        <v>327</v>
      </c>
      <c r="D61" s="9" t="s">
        <v>109</v>
      </c>
      <c r="E61" s="10" t="s">
        <v>110</v>
      </c>
      <c r="F61" s="9" t="s">
        <v>111</v>
      </c>
      <c r="G61" s="9" t="s">
        <v>56</v>
      </c>
      <c r="H61" s="9" t="s">
        <v>321</v>
      </c>
      <c r="I61" s="8" t="s">
        <v>196</v>
      </c>
      <c r="J61" s="13" t="s">
        <v>127</v>
      </c>
      <c r="K61" s="13" t="s">
        <v>15</v>
      </c>
      <c r="L61" s="13" t="s">
        <v>26</v>
      </c>
      <c r="M61" s="8" t="s">
        <v>322</v>
      </c>
      <c r="N61" s="9">
        <v>36</v>
      </c>
      <c r="O61" s="9">
        <f t="shared" si="1"/>
        <v>36</v>
      </c>
      <c r="P61" s="8"/>
      <c r="Q61" s="8"/>
      <c r="R61" s="8"/>
      <c r="S61" s="9" t="s">
        <v>328</v>
      </c>
      <c r="T61" s="9" t="s">
        <v>329</v>
      </c>
      <c r="U61" s="8">
        <v>1</v>
      </c>
      <c r="V61" s="8">
        <v>26</v>
      </c>
      <c r="W61" s="8">
        <v>145</v>
      </c>
      <c r="X61" s="8" t="s">
        <v>330</v>
      </c>
      <c r="Y61" s="8" t="s">
        <v>117</v>
      </c>
      <c r="Z61" s="8" t="s">
        <v>118</v>
      </c>
      <c r="AA61" s="8" t="s">
        <v>326</v>
      </c>
      <c r="AB61" s="17" t="s">
        <v>120</v>
      </c>
      <c r="AC61" s="17"/>
    </row>
    <row r="62" s="3" customFormat="1" ht="69.6" spans="1:29">
      <c r="A62" s="8">
        <f>SUBTOTAL(103,$B$6:B62)*1</f>
        <v>57</v>
      </c>
      <c r="B62" s="8" t="s">
        <v>107</v>
      </c>
      <c r="C62" s="9" t="s">
        <v>331</v>
      </c>
      <c r="D62" s="9" t="s">
        <v>109</v>
      </c>
      <c r="E62" s="10" t="s">
        <v>110</v>
      </c>
      <c r="F62" s="9" t="s">
        <v>111</v>
      </c>
      <c r="G62" s="9" t="s">
        <v>56</v>
      </c>
      <c r="H62" s="9" t="s">
        <v>321</v>
      </c>
      <c r="I62" s="8" t="s">
        <v>196</v>
      </c>
      <c r="J62" s="13" t="s">
        <v>9</v>
      </c>
      <c r="K62" s="13" t="s">
        <v>22</v>
      </c>
      <c r="L62" s="13" t="s">
        <v>47</v>
      </c>
      <c r="M62" s="8" t="s">
        <v>114</v>
      </c>
      <c r="N62" s="9">
        <v>14</v>
      </c>
      <c r="O62" s="9">
        <f t="shared" si="1"/>
        <v>14</v>
      </c>
      <c r="P62" s="8"/>
      <c r="Q62" s="8"/>
      <c r="R62" s="8"/>
      <c r="S62" s="9" t="s">
        <v>332</v>
      </c>
      <c r="T62" s="9" t="s">
        <v>333</v>
      </c>
      <c r="U62" s="8">
        <v>1</v>
      </c>
      <c r="V62" s="8">
        <v>19</v>
      </c>
      <c r="W62" s="8">
        <v>92</v>
      </c>
      <c r="X62" s="8" t="s">
        <v>334</v>
      </c>
      <c r="Y62" s="8" t="s">
        <v>117</v>
      </c>
      <c r="Z62" s="8" t="s">
        <v>118</v>
      </c>
      <c r="AA62" s="8" t="s">
        <v>326</v>
      </c>
      <c r="AB62" s="17" t="s">
        <v>120</v>
      </c>
      <c r="AC62" s="17"/>
    </row>
    <row r="63" s="3" customFormat="1" ht="87" spans="1:29">
      <c r="A63" s="8">
        <f>SUBTOTAL(103,$B$6:B63)*1</f>
        <v>58</v>
      </c>
      <c r="B63" s="8" t="s">
        <v>107</v>
      </c>
      <c r="C63" s="9" t="s">
        <v>335</v>
      </c>
      <c r="D63" s="9" t="s">
        <v>109</v>
      </c>
      <c r="E63" s="10" t="s">
        <v>110</v>
      </c>
      <c r="F63" s="9" t="s">
        <v>111</v>
      </c>
      <c r="G63" s="9" t="s">
        <v>56</v>
      </c>
      <c r="H63" s="9" t="s">
        <v>336</v>
      </c>
      <c r="I63" s="8" t="s">
        <v>196</v>
      </c>
      <c r="J63" s="13" t="s">
        <v>9</v>
      </c>
      <c r="K63" s="13" t="s">
        <v>21</v>
      </c>
      <c r="L63" s="13" t="s">
        <v>44</v>
      </c>
      <c r="M63" s="8" t="s">
        <v>114</v>
      </c>
      <c r="N63" s="9">
        <v>15</v>
      </c>
      <c r="O63" s="9">
        <f t="shared" si="1"/>
        <v>15</v>
      </c>
      <c r="P63" s="8"/>
      <c r="Q63" s="8"/>
      <c r="R63" s="8"/>
      <c r="S63" s="9" t="s">
        <v>337</v>
      </c>
      <c r="T63" s="9" t="s">
        <v>338</v>
      </c>
      <c r="U63" s="8">
        <v>1</v>
      </c>
      <c r="V63" s="8">
        <v>6</v>
      </c>
      <c r="W63" s="8">
        <v>27</v>
      </c>
      <c r="X63" s="8">
        <v>8</v>
      </c>
      <c r="Y63" s="8" t="s">
        <v>117</v>
      </c>
      <c r="Z63" s="8" t="s">
        <v>133</v>
      </c>
      <c r="AA63" s="8" t="s">
        <v>339</v>
      </c>
      <c r="AB63" s="17" t="s">
        <v>120</v>
      </c>
      <c r="AC63" s="17"/>
    </row>
    <row r="64" s="3" customFormat="1" ht="52.2" spans="1:29">
      <c r="A64" s="8">
        <f>SUBTOTAL(103,$B$6:B64)*1</f>
        <v>59</v>
      </c>
      <c r="B64" s="8" t="s">
        <v>107</v>
      </c>
      <c r="C64" s="9" t="s">
        <v>340</v>
      </c>
      <c r="D64" s="9" t="s">
        <v>109</v>
      </c>
      <c r="E64" s="10" t="s">
        <v>110</v>
      </c>
      <c r="F64" s="9" t="s">
        <v>111</v>
      </c>
      <c r="G64" s="9" t="s">
        <v>56</v>
      </c>
      <c r="H64" s="9" t="s">
        <v>336</v>
      </c>
      <c r="I64" s="8" t="s">
        <v>196</v>
      </c>
      <c r="J64" s="13" t="s">
        <v>127</v>
      </c>
      <c r="K64" s="13" t="s">
        <v>15</v>
      </c>
      <c r="L64" s="13" t="s">
        <v>26</v>
      </c>
      <c r="M64" s="8" t="s">
        <v>114</v>
      </c>
      <c r="N64" s="9">
        <v>20</v>
      </c>
      <c r="O64" s="9">
        <f t="shared" si="1"/>
        <v>20</v>
      </c>
      <c r="P64" s="8"/>
      <c r="Q64" s="8"/>
      <c r="R64" s="8"/>
      <c r="S64" s="9" t="s">
        <v>341</v>
      </c>
      <c r="T64" s="9" t="s">
        <v>342</v>
      </c>
      <c r="U64" s="8">
        <v>1</v>
      </c>
      <c r="V64" s="8">
        <v>10</v>
      </c>
      <c r="W64" s="8">
        <v>45</v>
      </c>
      <c r="X64" s="8">
        <v>13</v>
      </c>
      <c r="Y64" s="8" t="s">
        <v>117</v>
      </c>
      <c r="Z64" s="8" t="s">
        <v>118</v>
      </c>
      <c r="AA64" s="8" t="s">
        <v>339</v>
      </c>
      <c r="AB64" s="17" t="s">
        <v>120</v>
      </c>
      <c r="AC64" s="17"/>
    </row>
    <row r="65" s="3" customFormat="1" ht="52.2" spans="1:29">
      <c r="A65" s="8">
        <f>SUBTOTAL(103,$B$6:B65)*1</f>
        <v>60</v>
      </c>
      <c r="B65" s="8" t="s">
        <v>107</v>
      </c>
      <c r="C65" s="9" t="s">
        <v>343</v>
      </c>
      <c r="D65" s="9" t="s">
        <v>109</v>
      </c>
      <c r="E65" s="10" t="s">
        <v>110</v>
      </c>
      <c r="F65" s="9" t="s">
        <v>111</v>
      </c>
      <c r="G65" s="9" t="s">
        <v>56</v>
      </c>
      <c r="H65" s="9" t="s">
        <v>336</v>
      </c>
      <c r="I65" s="8" t="s">
        <v>196</v>
      </c>
      <c r="J65" s="13" t="s">
        <v>127</v>
      </c>
      <c r="K65" s="13" t="s">
        <v>7</v>
      </c>
      <c r="L65" s="13" t="s">
        <v>7</v>
      </c>
      <c r="M65" s="8" t="s">
        <v>114</v>
      </c>
      <c r="N65" s="9">
        <v>12</v>
      </c>
      <c r="O65" s="9">
        <f t="shared" si="1"/>
        <v>12</v>
      </c>
      <c r="P65" s="8"/>
      <c r="Q65" s="8"/>
      <c r="R65" s="8"/>
      <c r="S65" s="9" t="s">
        <v>344</v>
      </c>
      <c r="T65" s="9" t="s">
        <v>344</v>
      </c>
      <c r="U65" s="8">
        <v>1</v>
      </c>
      <c r="V65" s="8">
        <v>124</v>
      </c>
      <c r="W65" s="8">
        <v>558</v>
      </c>
      <c r="X65" s="8">
        <v>167</v>
      </c>
      <c r="Y65" s="8" t="s">
        <v>117</v>
      </c>
      <c r="Z65" s="8" t="s">
        <v>118</v>
      </c>
      <c r="AA65" s="8" t="s">
        <v>339</v>
      </c>
      <c r="AB65" s="17" t="s">
        <v>120</v>
      </c>
      <c r="AC65" s="17"/>
    </row>
    <row r="66" s="3" customFormat="1" ht="87" spans="1:29">
      <c r="A66" s="8">
        <f>SUBTOTAL(103,$B$6:B66)*1</f>
        <v>61</v>
      </c>
      <c r="B66" s="8" t="s">
        <v>107</v>
      </c>
      <c r="C66" s="9" t="s">
        <v>345</v>
      </c>
      <c r="D66" s="9" t="s">
        <v>227</v>
      </c>
      <c r="E66" s="10" t="s">
        <v>110</v>
      </c>
      <c r="F66" s="9" t="s">
        <v>111</v>
      </c>
      <c r="G66" s="9" t="s">
        <v>56</v>
      </c>
      <c r="H66" s="9" t="s">
        <v>336</v>
      </c>
      <c r="I66" s="8" t="s">
        <v>196</v>
      </c>
      <c r="J66" s="13" t="s">
        <v>9</v>
      </c>
      <c r="K66" s="13" t="s">
        <v>21</v>
      </c>
      <c r="L66" s="13" t="s">
        <v>45</v>
      </c>
      <c r="M66" s="8" t="s">
        <v>114</v>
      </c>
      <c r="N66" s="9">
        <v>13</v>
      </c>
      <c r="O66" s="9">
        <f t="shared" si="1"/>
        <v>13</v>
      </c>
      <c r="P66" s="8"/>
      <c r="Q66" s="8"/>
      <c r="R66" s="8"/>
      <c r="S66" s="9" t="s">
        <v>346</v>
      </c>
      <c r="T66" s="9" t="s">
        <v>347</v>
      </c>
      <c r="U66" s="8">
        <v>1</v>
      </c>
      <c r="V66" s="8">
        <v>6</v>
      </c>
      <c r="W66" s="8">
        <v>27</v>
      </c>
      <c r="X66" s="8">
        <v>8</v>
      </c>
      <c r="Y66" s="8" t="s">
        <v>117</v>
      </c>
      <c r="Z66" s="8" t="s">
        <v>118</v>
      </c>
      <c r="AA66" s="8" t="s">
        <v>339</v>
      </c>
      <c r="AB66" s="17" t="s">
        <v>120</v>
      </c>
      <c r="AC66" s="17"/>
    </row>
    <row r="67" s="3" customFormat="1" ht="121.8" spans="1:29">
      <c r="A67" s="8">
        <f>SUBTOTAL(103,$B$6:B67)*1</f>
        <v>62</v>
      </c>
      <c r="B67" s="8" t="s">
        <v>107</v>
      </c>
      <c r="C67" s="9" t="s">
        <v>348</v>
      </c>
      <c r="D67" s="9" t="s">
        <v>109</v>
      </c>
      <c r="E67" s="10" t="s">
        <v>110</v>
      </c>
      <c r="F67" s="9" t="s">
        <v>111</v>
      </c>
      <c r="G67" s="9" t="s">
        <v>56</v>
      </c>
      <c r="H67" s="9" t="s">
        <v>349</v>
      </c>
      <c r="I67" s="8" t="s">
        <v>178</v>
      </c>
      <c r="J67" s="13" t="s">
        <v>127</v>
      </c>
      <c r="K67" s="13" t="s">
        <v>15</v>
      </c>
      <c r="L67" s="13" t="s">
        <v>26</v>
      </c>
      <c r="M67" s="8" t="s">
        <v>114</v>
      </c>
      <c r="N67" s="9">
        <v>40</v>
      </c>
      <c r="O67" s="9">
        <f t="shared" si="1"/>
        <v>40</v>
      </c>
      <c r="P67" s="8"/>
      <c r="Q67" s="8"/>
      <c r="R67" s="8"/>
      <c r="S67" s="9" t="s">
        <v>350</v>
      </c>
      <c r="T67" s="9" t="s">
        <v>351</v>
      </c>
      <c r="U67" s="8">
        <v>1</v>
      </c>
      <c r="V67" s="8">
        <v>24</v>
      </c>
      <c r="W67" s="8">
        <v>108</v>
      </c>
      <c r="X67" s="8">
        <v>32</v>
      </c>
      <c r="Y67" s="8" t="s">
        <v>117</v>
      </c>
      <c r="Z67" s="8" t="s">
        <v>118</v>
      </c>
      <c r="AA67" s="8" t="s">
        <v>352</v>
      </c>
      <c r="AB67" s="17" t="s">
        <v>120</v>
      </c>
      <c r="AC67" s="17"/>
    </row>
    <row r="68" s="3" customFormat="1" ht="104.4" spans="1:29">
      <c r="A68" s="8">
        <f>SUBTOTAL(103,$B$6:B68)*1</f>
        <v>63</v>
      </c>
      <c r="B68" s="8" t="s">
        <v>107</v>
      </c>
      <c r="C68" s="9" t="s">
        <v>353</v>
      </c>
      <c r="D68" s="9" t="s">
        <v>109</v>
      </c>
      <c r="E68" s="10" t="s">
        <v>110</v>
      </c>
      <c r="F68" s="9" t="s">
        <v>111</v>
      </c>
      <c r="G68" s="9" t="s">
        <v>56</v>
      </c>
      <c r="H68" s="9" t="s">
        <v>349</v>
      </c>
      <c r="I68" s="8" t="s">
        <v>178</v>
      </c>
      <c r="J68" s="13" t="s">
        <v>127</v>
      </c>
      <c r="K68" s="13" t="s">
        <v>18</v>
      </c>
      <c r="L68" s="13" t="s">
        <v>38</v>
      </c>
      <c r="M68" s="8" t="s">
        <v>114</v>
      </c>
      <c r="N68" s="9">
        <v>10</v>
      </c>
      <c r="O68" s="9">
        <f t="shared" si="1"/>
        <v>10</v>
      </c>
      <c r="P68" s="8"/>
      <c r="Q68" s="8"/>
      <c r="R68" s="8"/>
      <c r="S68" s="9" t="s">
        <v>354</v>
      </c>
      <c r="T68" s="9" t="s">
        <v>351</v>
      </c>
      <c r="U68" s="8">
        <v>1</v>
      </c>
      <c r="V68" s="8">
        <v>24</v>
      </c>
      <c r="W68" s="8">
        <v>108</v>
      </c>
      <c r="X68" s="8">
        <v>32</v>
      </c>
      <c r="Y68" s="8" t="s">
        <v>117</v>
      </c>
      <c r="Z68" s="8" t="s">
        <v>118</v>
      </c>
      <c r="AA68" s="8" t="s">
        <v>352</v>
      </c>
      <c r="AB68" s="17" t="s">
        <v>120</v>
      </c>
      <c r="AC68" s="17"/>
    </row>
    <row r="69" s="3" customFormat="1" ht="121.8" spans="1:29">
      <c r="A69" s="8">
        <f>SUBTOTAL(103,$B$6:B69)*1</f>
        <v>64</v>
      </c>
      <c r="B69" s="8" t="s">
        <v>107</v>
      </c>
      <c r="C69" s="9" t="s">
        <v>355</v>
      </c>
      <c r="D69" s="9" t="s">
        <v>109</v>
      </c>
      <c r="E69" s="10" t="s">
        <v>110</v>
      </c>
      <c r="F69" s="9" t="s">
        <v>111</v>
      </c>
      <c r="G69" s="9" t="s">
        <v>56</v>
      </c>
      <c r="H69" s="9" t="s">
        <v>349</v>
      </c>
      <c r="I69" s="8" t="s">
        <v>178</v>
      </c>
      <c r="J69" s="13" t="s">
        <v>9</v>
      </c>
      <c r="K69" s="13" t="s">
        <v>21</v>
      </c>
      <c r="L69" s="13" t="s">
        <v>45</v>
      </c>
      <c r="M69" s="8" t="s">
        <v>114</v>
      </c>
      <c r="N69" s="9">
        <v>18</v>
      </c>
      <c r="O69" s="9">
        <f t="shared" si="1"/>
        <v>18</v>
      </c>
      <c r="P69" s="8"/>
      <c r="Q69" s="8"/>
      <c r="R69" s="8"/>
      <c r="S69" s="9" t="s">
        <v>356</v>
      </c>
      <c r="T69" s="9" t="s">
        <v>357</v>
      </c>
      <c r="U69" s="8">
        <v>1</v>
      </c>
      <c r="V69" s="8">
        <v>60</v>
      </c>
      <c r="W69" s="8">
        <v>270</v>
      </c>
      <c r="X69" s="8">
        <v>81</v>
      </c>
      <c r="Y69" s="8" t="s">
        <v>117</v>
      </c>
      <c r="Z69" s="8" t="s">
        <v>118</v>
      </c>
      <c r="AA69" s="8" t="s">
        <v>352</v>
      </c>
      <c r="AB69" s="17" t="s">
        <v>120</v>
      </c>
      <c r="AC69" s="17"/>
    </row>
    <row r="70" s="3" customFormat="1" ht="52.2" spans="1:29">
      <c r="A70" s="8">
        <f>SUBTOTAL(103,$B$6:B70)*1</f>
        <v>65</v>
      </c>
      <c r="B70" s="8" t="s">
        <v>107</v>
      </c>
      <c r="C70" s="9" t="s">
        <v>358</v>
      </c>
      <c r="D70" s="9" t="s">
        <v>109</v>
      </c>
      <c r="E70" s="10" t="s">
        <v>110</v>
      </c>
      <c r="F70" s="9" t="s">
        <v>111</v>
      </c>
      <c r="G70" s="9" t="s">
        <v>56</v>
      </c>
      <c r="H70" s="9" t="s">
        <v>359</v>
      </c>
      <c r="I70" s="8" t="s">
        <v>178</v>
      </c>
      <c r="J70" s="13" t="s">
        <v>127</v>
      </c>
      <c r="K70" s="13" t="s">
        <v>15</v>
      </c>
      <c r="L70" s="13" t="s">
        <v>26</v>
      </c>
      <c r="M70" s="8" t="s">
        <v>114</v>
      </c>
      <c r="N70" s="9">
        <v>40</v>
      </c>
      <c r="O70" s="9">
        <f t="shared" si="1"/>
        <v>40</v>
      </c>
      <c r="P70" s="8"/>
      <c r="Q70" s="8"/>
      <c r="R70" s="8"/>
      <c r="S70" s="9" t="s">
        <v>360</v>
      </c>
      <c r="T70" s="9" t="s">
        <v>361</v>
      </c>
      <c r="U70" s="8">
        <v>1</v>
      </c>
      <c r="V70" s="8">
        <v>130</v>
      </c>
      <c r="W70" s="8">
        <v>475</v>
      </c>
      <c r="X70" s="8">
        <v>47</v>
      </c>
      <c r="Y70" s="8" t="s">
        <v>117</v>
      </c>
      <c r="Z70" s="8" t="s">
        <v>118</v>
      </c>
      <c r="AA70" s="8" t="s">
        <v>362</v>
      </c>
      <c r="AB70" s="17" t="s">
        <v>120</v>
      </c>
      <c r="AC70" s="17"/>
    </row>
    <row r="71" s="3" customFormat="1" ht="87" spans="1:29">
      <c r="A71" s="8">
        <f>SUBTOTAL(103,$B$6:B71)*1</f>
        <v>66</v>
      </c>
      <c r="B71" s="8" t="s">
        <v>107</v>
      </c>
      <c r="C71" s="9" t="s">
        <v>363</v>
      </c>
      <c r="D71" s="9" t="s">
        <v>109</v>
      </c>
      <c r="E71" s="10" t="s">
        <v>110</v>
      </c>
      <c r="F71" s="9" t="s">
        <v>111</v>
      </c>
      <c r="G71" s="9" t="s">
        <v>56</v>
      </c>
      <c r="H71" s="9" t="s">
        <v>359</v>
      </c>
      <c r="I71" s="8" t="s">
        <v>178</v>
      </c>
      <c r="J71" s="13" t="s">
        <v>9</v>
      </c>
      <c r="K71" s="13" t="s">
        <v>21</v>
      </c>
      <c r="L71" s="13" t="s">
        <v>44</v>
      </c>
      <c r="M71" s="8" t="s">
        <v>114</v>
      </c>
      <c r="N71" s="9">
        <v>15</v>
      </c>
      <c r="O71" s="9">
        <f t="shared" si="1"/>
        <v>15</v>
      </c>
      <c r="P71" s="8"/>
      <c r="Q71" s="8"/>
      <c r="R71" s="8"/>
      <c r="S71" s="9" t="s">
        <v>364</v>
      </c>
      <c r="T71" s="9" t="s">
        <v>365</v>
      </c>
      <c r="U71" s="8">
        <v>1</v>
      </c>
      <c r="V71" s="8">
        <v>510</v>
      </c>
      <c r="W71" s="8">
        <v>1785</v>
      </c>
      <c r="X71" s="8">
        <v>108</v>
      </c>
      <c r="Y71" s="8" t="s">
        <v>117</v>
      </c>
      <c r="Z71" s="8" t="s">
        <v>133</v>
      </c>
      <c r="AA71" s="8" t="s">
        <v>362</v>
      </c>
      <c r="AB71" s="17" t="s">
        <v>120</v>
      </c>
      <c r="AC71" s="17"/>
    </row>
    <row r="72" s="3" customFormat="1" ht="87" spans="1:29">
      <c r="A72" s="8">
        <f>SUBTOTAL(103,$B$6:B72)*1</f>
        <v>67</v>
      </c>
      <c r="B72" s="8" t="s">
        <v>107</v>
      </c>
      <c r="C72" s="9" t="s">
        <v>366</v>
      </c>
      <c r="D72" s="9" t="s">
        <v>109</v>
      </c>
      <c r="E72" s="10" t="s">
        <v>110</v>
      </c>
      <c r="F72" s="9" t="s">
        <v>111</v>
      </c>
      <c r="G72" s="9" t="s">
        <v>56</v>
      </c>
      <c r="H72" s="9" t="s">
        <v>359</v>
      </c>
      <c r="I72" s="8" t="s">
        <v>178</v>
      </c>
      <c r="J72" s="13" t="s">
        <v>9</v>
      </c>
      <c r="K72" s="13" t="s">
        <v>21</v>
      </c>
      <c r="L72" s="13" t="s">
        <v>42</v>
      </c>
      <c r="M72" s="8" t="s">
        <v>114</v>
      </c>
      <c r="N72" s="9">
        <v>5</v>
      </c>
      <c r="O72" s="9">
        <f t="shared" si="1"/>
        <v>5</v>
      </c>
      <c r="P72" s="8"/>
      <c r="Q72" s="8"/>
      <c r="R72" s="8"/>
      <c r="S72" s="9" t="s">
        <v>367</v>
      </c>
      <c r="T72" s="9" t="s">
        <v>368</v>
      </c>
      <c r="U72" s="8">
        <v>1</v>
      </c>
      <c r="V72" s="8">
        <v>102</v>
      </c>
      <c r="W72" s="8">
        <v>486</v>
      </c>
      <c r="X72" s="8">
        <v>75</v>
      </c>
      <c r="Y72" s="8" t="s">
        <v>117</v>
      </c>
      <c r="Z72" s="8" t="s">
        <v>118</v>
      </c>
      <c r="AA72" s="8" t="s">
        <v>362</v>
      </c>
      <c r="AB72" s="17" t="s">
        <v>120</v>
      </c>
      <c r="AC72" s="17"/>
    </row>
    <row r="73" s="3" customFormat="1" ht="52.2" spans="1:29">
      <c r="A73" s="8">
        <f>SUBTOTAL(103,$B$6:B73)*1</f>
        <v>68</v>
      </c>
      <c r="B73" s="8" t="s">
        <v>107</v>
      </c>
      <c r="C73" s="9" t="s">
        <v>369</v>
      </c>
      <c r="D73" s="9" t="s">
        <v>109</v>
      </c>
      <c r="E73" s="10" t="s">
        <v>110</v>
      </c>
      <c r="F73" s="9" t="s">
        <v>111</v>
      </c>
      <c r="G73" s="9" t="s">
        <v>56</v>
      </c>
      <c r="H73" s="9" t="s">
        <v>370</v>
      </c>
      <c r="I73" s="8" t="s">
        <v>196</v>
      </c>
      <c r="J73" s="13" t="s">
        <v>9</v>
      </c>
      <c r="K73" s="13" t="s">
        <v>22</v>
      </c>
      <c r="L73" s="13" t="s">
        <v>47</v>
      </c>
      <c r="M73" s="8" t="s">
        <v>114</v>
      </c>
      <c r="N73" s="9">
        <v>10</v>
      </c>
      <c r="O73" s="9">
        <f t="shared" si="1"/>
        <v>10</v>
      </c>
      <c r="P73" s="8"/>
      <c r="Q73" s="8"/>
      <c r="R73" s="8"/>
      <c r="S73" s="9" t="s">
        <v>371</v>
      </c>
      <c r="T73" s="9" t="s">
        <v>372</v>
      </c>
      <c r="U73" s="8">
        <v>1</v>
      </c>
      <c r="V73" s="8">
        <v>30</v>
      </c>
      <c r="W73" s="8">
        <v>120</v>
      </c>
      <c r="X73" s="8">
        <v>1</v>
      </c>
      <c r="Y73" s="8" t="s">
        <v>117</v>
      </c>
      <c r="Z73" s="8" t="s">
        <v>118</v>
      </c>
      <c r="AA73" s="8" t="s">
        <v>373</v>
      </c>
      <c r="AB73" s="17" t="s">
        <v>120</v>
      </c>
      <c r="AC73" s="17"/>
    </row>
    <row r="74" s="3" customFormat="1" ht="69.6" spans="1:29">
      <c r="A74" s="8">
        <f>SUBTOTAL(103,$B$6:B74)*1</f>
        <v>69</v>
      </c>
      <c r="B74" s="8" t="s">
        <v>107</v>
      </c>
      <c r="C74" s="9" t="s">
        <v>374</v>
      </c>
      <c r="D74" s="9" t="s">
        <v>109</v>
      </c>
      <c r="E74" s="10" t="s">
        <v>110</v>
      </c>
      <c r="F74" s="9" t="s">
        <v>111</v>
      </c>
      <c r="G74" s="9" t="s">
        <v>56</v>
      </c>
      <c r="H74" s="9" t="s">
        <v>370</v>
      </c>
      <c r="I74" s="8" t="s">
        <v>196</v>
      </c>
      <c r="J74" s="13" t="s">
        <v>127</v>
      </c>
      <c r="K74" s="13" t="s">
        <v>15</v>
      </c>
      <c r="L74" s="13" t="s">
        <v>26</v>
      </c>
      <c r="M74" s="8" t="s">
        <v>114</v>
      </c>
      <c r="N74" s="9">
        <v>50</v>
      </c>
      <c r="O74" s="9">
        <f t="shared" si="1"/>
        <v>50</v>
      </c>
      <c r="P74" s="8"/>
      <c r="Q74" s="8"/>
      <c r="R74" s="8"/>
      <c r="S74" s="9" t="s">
        <v>375</v>
      </c>
      <c r="T74" s="9" t="s">
        <v>376</v>
      </c>
      <c r="U74" s="8">
        <v>1</v>
      </c>
      <c r="V74" s="8">
        <v>40</v>
      </c>
      <c r="W74" s="8">
        <v>136</v>
      </c>
      <c r="X74" s="8">
        <v>2</v>
      </c>
      <c r="Y74" s="8" t="s">
        <v>117</v>
      </c>
      <c r="Z74" s="8" t="s">
        <v>118</v>
      </c>
      <c r="AA74" s="8" t="s">
        <v>373</v>
      </c>
      <c r="AB74" s="17" t="s">
        <v>120</v>
      </c>
      <c r="AC74" s="17"/>
    </row>
    <row r="75" s="3" customFormat="1" ht="69.6" spans="1:29">
      <c r="A75" s="8">
        <f>SUBTOTAL(103,$B$6:B75)*1</f>
        <v>70</v>
      </c>
      <c r="B75" s="8" t="s">
        <v>107</v>
      </c>
      <c r="C75" s="9" t="s">
        <v>377</v>
      </c>
      <c r="D75" s="9" t="s">
        <v>109</v>
      </c>
      <c r="E75" s="10" t="s">
        <v>110</v>
      </c>
      <c r="F75" s="9" t="s">
        <v>111</v>
      </c>
      <c r="G75" s="9" t="s">
        <v>56</v>
      </c>
      <c r="H75" s="9" t="s">
        <v>378</v>
      </c>
      <c r="I75" s="8" t="s">
        <v>178</v>
      </c>
      <c r="J75" s="13" t="s">
        <v>127</v>
      </c>
      <c r="K75" s="13" t="s">
        <v>15</v>
      </c>
      <c r="L75" s="13" t="s">
        <v>26</v>
      </c>
      <c r="M75" s="8" t="s">
        <v>114</v>
      </c>
      <c r="N75" s="9">
        <v>55</v>
      </c>
      <c r="O75" s="9">
        <f t="shared" si="1"/>
        <v>55</v>
      </c>
      <c r="P75" s="8"/>
      <c r="Q75" s="8"/>
      <c r="R75" s="8"/>
      <c r="S75" s="9" t="s">
        <v>379</v>
      </c>
      <c r="T75" s="9" t="s">
        <v>380</v>
      </c>
      <c r="U75" s="8">
        <v>1</v>
      </c>
      <c r="V75" s="8">
        <v>178</v>
      </c>
      <c r="W75" s="8">
        <v>634</v>
      </c>
      <c r="X75" s="8">
        <v>180</v>
      </c>
      <c r="Y75" s="8" t="s">
        <v>117</v>
      </c>
      <c r="Z75" s="8" t="s">
        <v>118</v>
      </c>
      <c r="AA75" s="8" t="s">
        <v>381</v>
      </c>
      <c r="AB75" s="17" t="s">
        <v>120</v>
      </c>
      <c r="AC75" s="17"/>
    </row>
    <row r="76" s="3" customFormat="1" ht="52.2" spans="1:29">
      <c r="A76" s="8">
        <f>SUBTOTAL(103,$B$6:B76)*1</f>
        <v>71</v>
      </c>
      <c r="B76" s="8" t="s">
        <v>107</v>
      </c>
      <c r="C76" s="9" t="s">
        <v>382</v>
      </c>
      <c r="D76" s="9" t="s">
        <v>109</v>
      </c>
      <c r="E76" s="10" t="s">
        <v>110</v>
      </c>
      <c r="F76" s="9" t="s">
        <v>111</v>
      </c>
      <c r="G76" s="9" t="s">
        <v>56</v>
      </c>
      <c r="H76" s="9" t="s">
        <v>378</v>
      </c>
      <c r="I76" s="8" t="s">
        <v>178</v>
      </c>
      <c r="J76" s="13" t="s">
        <v>9</v>
      </c>
      <c r="K76" s="13" t="s">
        <v>22</v>
      </c>
      <c r="L76" s="13" t="s">
        <v>47</v>
      </c>
      <c r="M76" s="8" t="s">
        <v>114</v>
      </c>
      <c r="N76" s="9">
        <v>5</v>
      </c>
      <c r="O76" s="9">
        <f t="shared" si="1"/>
        <v>5</v>
      </c>
      <c r="P76" s="8"/>
      <c r="Q76" s="8"/>
      <c r="R76" s="8"/>
      <c r="S76" s="9" t="s">
        <v>383</v>
      </c>
      <c r="T76" s="9" t="s">
        <v>384</v>
      </c>
      <c r="U76" s="8">
        <v>1</v>
      </c>
      <c r="V76" s="8">
        <v>26</v>
      </c>
      <c r="W76" s="8">
        <v>75</v>
      </c>
      <c r="X76" s="8">
        <v>19</v>
      </c>
      <c r="Y76" s="8" t="s">
        <v>117</v>
      </c>
      <c r="Z76" s="8" t="s">
        <v>118</v>
      </c>
      <c r="AA76" s="8" t="s">
        <v>381</v>
      </c>
      <c r="AB76" s="17" t="s">
        <v>120</v>
      </c>
      <c r="AC76" s="17"/>
    </row>
    <row r="77" s="3" customFormat="1" ht="87" spans="1:29">
      <c r="A77" s="8">
        <f>SUBTOTAL(103,$B$6:B77)*1</f>
        <v>72</v>
      </c>
      <c r="B77" s="8" t="s">
        <v>107</v>
      </c>
      <c r="C77" s="9" t="s">
        <v>385</v>
      </c>
      <c r="D77" s="9" t="s">
        <v>109</v>
      </c>
      <c r="E77" s="10" t="s">
        <v>110</v>
      </c>
      <c r="F77" s="9" t="s">
        <v>111</v>
      </c>
      <c r="G77" s="9" t="s">
        <v>56</v>
      </c>
      <c r="H77" s="9" t="s">
        <v>386</v>
      </c>
      <c r="I77" s="8" t="s">
        <v>178</v>
      </c>
      <c r="J77" s="13" t="s">
        <v>9</v>
      </c>
      <c r="K77" s="13" t="s">
        <v>21</v>
      </c>
      <c r="L77" s="13" t="s">
        <v>43</v>
      </c>
      <c r="M77" s="8" t="s">
        <v>114</v>
      </c>
      <c r="N77" s="9">
        <v>30</v>
      </c>
      <c r="O77" s="9">
        <f t="shared" si="1"/>
        <v>30</v>
      </c>
      <c r="P77" s="8"/>
      <c r="Q77" s="8"/>
      <c r="R77" s="8"/>
      <c r="S77" s="9" t="s">
        <v>387</v>
      </c>
      <c r="T77" s="9" t="s">
        <v>388</v>
      </c>
      <c r="U77" s="8">
        <v>1</v>
      </c>
      <c r="V77" s="8">
        <v>90</v>
      </c>
      <c r="W77" s="8">
        <v>404</v>
      </c>
      <c r="X77" s="8">
        <v>86</v>
      </c>
      <c r="Y77" s="8" t="s">
        <v>117</v>
      </c>
      <c r="Z77" s="8" t="s">
        <v>118</v>
      </c>
      <c r="AA77" s="8" t="s">
        <v>389</v>
      </c>
      <c r="AB77" s="17" t="s">
        <v>120</v>
      </c>
      <c r="AC77" s="17"/>
    </row>
    <row r="78" s="3" customFormat="1" ht="104.4" spans="1:29">
      <c r="A78" s="8">
        <f>SUBTOTAL(103,$B$6:B78)*1</f>
        <v>73</v>
      </c>
      <c r="B78" s="8" t="s">
        <v>107</v>
      </c>
      <c r="C78" s="9" t="s">
        <v>374</v>
      </c>
      <c r="D78" s="9" t="s">
        <v>109</v>
      </c>
      <c r="E78" s="10" t="s">
        <v>110</v>
      </c>
      <c r="F78" s="9" t="s">
        <v>111</v>
      </c>
      <c r="G78" s="9" t="s">
        <v>56</v>
      </c>
      <c r="H78" s="9" t="s">
        <v>386</v>
      </c>
      <c r="I78" s="8" t="s">
        <v>178</v>
      </c>
      <c r="J78" s="13" t="s">
        <v>127</v>
      </c>
      <c r="K78" s="13" t="s">
        <v>15</v>
      </c>
      <c r="L78" s="13" t="s">
        <v>26</v>
      </c>
      <c r="M78" s="8" t="s">
        <v>114</v>
      </c>
      <c r="N78" s="9">
        <v>30</v>
      </c>
      <c r="O78" s="9">
        <f t="shared" si="1"/>
        <v>30</v>
      </c>
      <c r="P78" s="8"/>
      <c r="Q78" s="8"/>
      <c r="R78" s="8"/>
      <c r="S78" s="9" t="s">
        <v>390</v>
      </c>
      <c r="T78" s="9" t="s">
        <v>391</v>
      </c>
      <c r="U78" s="8">
        <v>1</v>
      </c>
      <c r="V78" s="8">
        <v>18</v>
      </c>
      <c r="W78" s="8">
        <v>68</v>
      </c>
      <c r="X78" s="8">
        <v>12</v>
      </c>
      <c r="Y78" s="8" t="s">
        <v>117</v>
      </c>
      <c r="Z78" s="8" t="s">
        <v>118</v>
      </c>
      <c r="AA78" s="8" t="s">
        <v>389</v>
      </c>
      <c r="AB78" s="17" t="s">
        <v>120</v>
      </c>
      <c r="AC78" s="17"/>
    </row>
    <row r="79" s="3" customFormat="1" ht="69.6" spans="1:29">
      <c r="A79" s="8">
        <f>SUBTOTAL(103,$B$6:B79)*1</f>
        <v>74</v>
      </c>
      <c r="B79" s="8" t="s">
        <v>107</v>
      </c>
      <c r="C79" s="9" t="s">
        <v>392</v>
      </c>
      <c r="D79" s="9" t="s">
        <v>109</v>
      </c>
      <c r="E79" s="10" t="s">
        <v>110</v>
      </c>
      <c r="F79" s="9" t="s">
        <v>111</v>
      </c>
      <c r="G79" s="9" t="s">
        <v>56</v>
      </c>
      <c r="H79" s="9" t="s">
        <v>393</v>
      </c>
      <c r="I79" s="8" t="s">
        <v>166</v>
      </c>
      <c r="J79" s="13" t="s">
        <v>127</v>
      </c>
      <c r="K79" s="13" t="s">
        <v>15</v>
      </c>
      <c r="L79" s="13" t="s">
        <v>26</v>
      </c>
      <c r="M79" s="8" t="s">
        <v>114</v>
      </c>
      <c r="N79" s="9">
        <v>67</v>
      </c>
      <c r="O79" s="9">
        <f t="shared" si="1"/>
        <v>67</v>
      </c>
      <c r="P79" s="8"/>
      <c r="Q79" s="8"/>
      <c r="R79" s="8"/>
      <c r="S79" s="9" t="s">
        <v>394</v>
      </c>
      <c r="T79" s="9" t="s">
        <v>395</v>
      </c>
      <c r="U79" s="8">
        <v>1</v>
      </c>
      <c r="V79" s="8">
        <v>18</v>
      </c>
      <c r="W79" s="8">
        <v>36</v>
      </c>
      <c r="X79" s="8">
        <v>72</v>
      </c>
      <c r="Y79" s="8" t="s">
        <v>117</v>
      </c>
      <c r="Z79" s="8" t="s">
        <v>118</v>
      </c>
      <c r="AA79" s="8" t="s">
        <v>396</v>
      </c>
      <c r="AB79" s="17" t="s">
        <v>120</v>
      </c>
      <c r="AC79" s="17"/>
    </row>
    <row r="80" s="3" customFormat="1" ht="104.4" spans="1:29">
      <c r="A80" s="8">
        <f>SUBTOTAL(103,$B$6:B80)*1</f>
        <v>75</v>
      </c>
      <c r="B80" s="8" t="s">
        <v>107</v>
      </c>
      <c r="C80" s="9" t="s">
        <v>397</v>
      </c>
      <c r="D80" s="9" t="s">
        <v>109</v>
      </c>
      <c r="E80" s="10" t="s">
        <v>110</v>
      </c>
      <c r="F80" s="9" t="s">
        <v>111</v>
      </c>
      <c r="G80" s="9" t="s">
        <v>56</v>
      </c>
      <c r="H80" s="9" t="s">
        <v>393</v>
      </c>
      <c r="I80" s="8" t="s">
        <v>166</v>
      </c>
      <c r="J80" s="13" t="s">
        <v>127</v>
      </c>
      <c r="K80" s="13" t="s">
        <v>17</v>
      </c>
      <c r="L80" s="13" t="s">
        <v>34</v>
      </c>
      <c r="M80" s="8" t="s">
        <v>114</v>
      </c>
      <c r="N80" s="9">
        <v>12</v>
      </c>
      <c r="O80" s="9">
        <f t="shared" si="1"/>
        <v>12</v>
      </c>
      <c r="P80" s="8"/>
      <c r="Q80" s="8"/>
      <c r="R80" s="8"/>
      <c r="S80" s="9" t="s">
        <v>398</v>
      </c>
      <c r="T80" s="9" t="s">
        <v>399</v>
      </c>
      <c r="U80" s="8">
        <v>1</v>
      </c>
      <c r="V80" s="8">
        <v>309</v>
      </c>
      <c r="W80" s="8">
        <v>1390</v>
      </c>
      <c r="X80" s="8">
        <v>417</v>
      </c>
      <c r="Y80" s="8" t="s">
        <v>117</v>
      </c>
      <c r="Z80" s="8" t="s">
        <v>118</v>
      </c>
      <c r="AA80" s="8" t="s">
        <v>396</v>
      </c>
      <c r="AB80" s="17" t="s">
        <v>120</v>
      </c>
      <c r="AC80" s="17"/>
    </row>
    <row r="81" s="3" customFormat="1" ht="52.2" spans="1:29">
      <c r="A81" s="8">
        <f>SUBTOTAL(103,$B$6:B81)*1</f>
        <v>76</v>
      </c>
      <c r="B81" s="8" t="s">
        <v>107</v>
      </c>
      <c r="C81" s="9" t="s">
        <v>400</v>
      </c>
      <c r="D81" s="9" t="s">
        <v>109</v>
      </c>
      <c r="E81" s="10" t="s">
        <v>110</v>
      </c>
      <c r="F81" s="9" t="s">
        <v>111</v>
      </c>
      <c r="G81" s="9" t="s">
        <v>56</v>
      </c>
      <c r="H81" s="9" t="s">
        <v>393</v>
      </c>
      <c r="I81" s="8" t="s">
        <v>166</v>
      </c>
      <c r="J81" s="13" t="s">
        <v>113</v>
      </c>
      <c r="K81" s="13" t="s">
        <v>25</v>
      </c>
      <c r="L81" s="13" t="s">
        <v>51</v>
      </c>
      <c r="M81" s="8" t="s">
        <v>114</v>
      </c>
      <c r="N81" s="9">
        <v>6</v>
      </c>
      <c r="O81" s="9">
        <f t="shared" ref="O81:O144" si="2">N81</f>
        <v>6</v>
      </c>
      <c r="P81" s="8"/>
      <c r="Q81" s="8"/>
      <c r="R81" s="8"/>
      <c r="S81" s="9" t="s">
        <v>401</v>
      </c>
      <c r="T81" s="9" t="s">
        <v>402</v>
      </c>
      <c r="U81" s="8">
        <v>1</v>
      </c>
      <c r="V81" s="8">
        <v>16</v>
      </c>
      <c r="W81" s="8">
        <v>72</v>
      </c>
      <c r="X81" s="8">
        <v>21</v>
      </c>
      <c r="Y81" s="8" t="s">
        <v>117</v>
      </c>
      <c r="Z81" s="8" t="s">
        <v>403</v>
      </c>
      <c r="AA81" s="8" t="s">
        <v>396</v>
      </c>
      <c r="AB81" s="17" t="s">
        <v>120</v>
      </c>
      <c r="AC81" s="17"/>
    </row>
    <row r="82" s="3" customFormat="1" ht="52.2" spans="1:29">
      <c r="A82" s="8">
        <f>SUBTOTAL(103,$B$6:B82)*1</f>
        <v>77</v>
      </c>
      <c r="B82" s="8" t="s">
        <v>107</v>
      </c>
      <c r="C82" s="9" t="s">
        <v>404</v>
      </c>
      <c r="D82" s="9"/>
      <c r="E82" s="10" t="s">
        <v>110</v>
      </c>
      <c r="F82" s="9" t="s">
        <v>111</v>
      </c>
      <c r="G82" s="9" t="s">
        <v>56</v>
      </c>
      <c r="H82" s="9" t="s">
        <v>393</v>
      </c>
      <c r="I82" s="8" t="s">
        <v>166</v>
      </c>
      <c r="J82" s="13" t="s">
        <v>127</v>
      </c>
      <c r="K82" s="13" t="s">
        <v>7</v>
      </c>
      <c r="L82" s="13" t="s">
        <v>7</v>
      </c>
      <c r="M82" s="8" t="s">
        <v>114</v>
      </c>
      <c r="N82" s="9">
        <v>18</v>
      </c>
      <c r="O82" s="9">
        <f t="shared" si="2"/>
        <v>18</v>
      </c>
      <c r="P82" s="8"/>
      <c r="Q82" s="8"/>
      <c r="R82" s="8"/>
      <c r="S82" s="9" t="s">
        <v>405</v>
      </c>
      <c r="T82" s="9" t="s">
        <v>406</v>
      </c>
      <c r="U82" s="8">
        <v>1</v>
      </c>
      <c r="V82" s="8">
        <v>8</v>
      </c>
      <c r="W82" s="8">
        <v>36</v>
      </c>
      <c r="X82" s="8">
        <v>10</v>
      </c>
      <c r="Y82" s="8" t="s">
        <v>117</v>
      </c>
      <c r="Z82" s="8" t="s">
        <v>118</v>
      </c>
      <c r="AA82" s="8" t="s">
        <v>396</v>
      </c>
      <c r="AB82" s="17" t="s">
        <v>120</v>
      </c>
      <c r="AC82" s="17"/>
    </row>
    <row r="83" s="3" customFormat="1" ht="52.2" spans="1:29">
      <c r="A83" s="8">
        <f>SUBTOTAL(103,$B$6:B83)*1</f>
        <v>78</v>
      </c>
      <c r="B83" s="8" t="s">
        <v>107</v>
      </c>
      <c r="C83" s="9" t="s">
        <v>407</v>
      </c>
      <c r="D83" s="9"/>
      <c r="E83" s="10" t="s">
        <v>110</v>
      </c>
      <c r="F83" s="9" t="s">
        <v>111</v>
      </c>
      <c r="G83" s="9" t="s">
        <v>56</v>
      </c>
      <c r="H83" s="9" t="s">
        <v>393</v>
      </c>
      <c r="I83" s="8" t="s">
        <v>166</v>
      </c>
      <c r="J83" s="13" t="s">
        <v>127</v>
      </c>
      <c r="K83" s="13" t="s">
        <v>15</v>
      </c>
      <c r="L83" s="13" t="s">
        <v>26</v>
      </c>
      <c r="M83" s="8" t="s">
        <v>114</v>
      </c>
      <c r="N83" s="9">
        <v>16</v>
      </c>
      <c r="O83" s="9">
        <f t="shared" si="2"/>
        <v>16</v>
      </c>
      <c r="P83" s="8"/>
      <c r="Q83" s="8"/>
      <c r="R83" s="8"/>
      <c r="S83" s="9" t="s">
        <v>408</v>
      </c>
      <c r="T83" s="9" t="s">
        <v>409</v>
      </c>
      <c r="U83" s="8">
        <v>1</v>
      </c>
      <c r="V83" s="8">
        <v>8</v>
      </c>
      <c r="W83" s="8">
        <v>36</v>
      </c>
      <c r="X83" s="8">
        <v>10</v>
      </c>
      <c r="Y83" s="8" t="s">
        <v>117</v>
      </c>
      <c r="Z83" s="8" t="s">
        <v>118</v>
      </c>
      <c r="AA83" s="8" t="s">
        <v>396</v>
      </c>
      <c r="AB83" s="17" t="s">
        <v>120</v>
      </c>
      <c r="AC83" s="17"/>
    </row>
    <row r="84" s="3" customFormat="1" ht="87" spans="1:29">
      <c r="A84" s="8">
        <f>SUBTOTAL(103,$B$6:B84)*1</f>
        <v>79</v>
      </c>
      <c r="B84" s="8" t="s">
        <v>107</v>
      </c>
      <c r="C84" s="9" t="s">
        <v>410</v>
      </c>
      <c r="D84" s="9" t="s">
        <v>109</v>
      </c>
      <c r="E84" s="10" t="s">
        <v>110</v>
      </c>
      <c r="F84" s="9" t="s">
        <v>111</v>
      </c>
      <c r="G84" s="9" t="s">
        <v>56</v>
      </c>
      <c r="H84" s="9" t="s">
        <v>393</v>
      </c>
      <c r="I84" s="8" t="s">
        <v>166</v>
      </c>
      <c r="J84" s="13" t="s">
        <v>9</v>
      </c>
      <c r="K84" s="13" t="s">
        <v>21</v>
      </c>
      <c r="L84" s="13" t="s">
        <v>42</v>
      </c>
      <c r="M84" s="8" t="s">
        <v>114</v>
      </c>
      <c r="N84" s="9">
        <v>17</v>
      </c>
      <c r="O84" s="9">
        <f t="shared" si="2"/>
        <v>17</v>
      </c>
      <c r="P84" s="8"/>
      <c r="Q84" s="8"/>
      <c r="R84" s="8"/>
      <c r="S84" s="9" t="s">
        <v>411</v>
      </c>
      <c r="T84" s="9" t="s">
        <v>412</v>
      </c>
      <c r="U84" s="8">
        <v>1</v>
      </c>
      <c r="V84" s="8">
        <v>47</v>
      </c>
      <c r="W84" s="8">
        <v>211</v>
      </c>
      <c r="X84" s="8">
        <v>63</v>
      </c>
      <c r="Y84" s="8" t="s">
        <v>117</v>
      </c>
      <c r="Z84" s="8" t="s">
        <v>118</v>
      </c>
      <c r="AA84" s="8" t="s">
        <v>396</v>
      </c>
      <c r="AB84" s="17" t="s">
        <v>120</v>
      </c>
      <c r="AC84" s="17"/>
    </row>
    <row r="85" s="3" customFormat="1" ht="87" spans="1:29">
      <c r="A85" s="8">
        <f>SUBTOTAL(103,$B$6:B85)*1</f>
        <v>80</v>
      </c>
      <c r="B85" s="8" t="s">
        <v>107</v>
      </c>
      <c r="C85" s="9" t="s">
        <v>413</v>
      </c>
      <c r="D85" s="9" t="s">
        <v>109</v>
      </c>
      <c r="E85" s="10" t="s">
        <v>110</v>
      </c>
      <c r="F85" s="9" t="s">
        <v>111</v>
      </c>
      <c r="G85" s="9" t="s">
        <v>56</v>
      </c>
      <c r="H85" s="9" t="s">
        <v>393</v>
      </c>
      <c r="I85" s="8" t="s">
        <v>166</v>
      </c>
      <c r="J85" s="13" t="s">
        <v>9</v>
      </c>
      <c r="K85" s="13" t="s">
        <v>21</v>
      </c>
      <c r="L85" s="13" t="s">
        <v>45</v>
      </c>
      <c r="M85" s="8" t="s">
        <v>114</v>
      </c>
      <c r="N85" s="9">
        <v>22</v>
      </c>
      <c r="O85" s="9">
        <f t="shared" si="2"/>
        <v>22</v>
      </c>
      <c r="P85" s="8"/>
      <c r="Q85" s="8"/>
      <c r="R85" s="8"/>
      <c r="S85" s="9" t="s">
        <v>414</v>
      </c>
      <c r="T85" s="9" t="s">
        <v>415</v>
      </c>
      <c r="U85" s="8">
        <v>1</v>
      </c>
      <c r="V85" s="8">
        <v>47</v>
      </c>
      <c r="W85" s="8">
        <v>211</v>
      </c>
      <c r="X85" s="8">
        <v>63</v>
      </c>
      <c r="Y85" s="8" t="s">
        <v>117</v>
      </c>
      <c r="Z85" s="8" t="s">
        <v>118</v>
      </c>
      <c r="AA85" s="8" t="s">
        <v>396</v>
      </c>
      <c r="AB85" s="17" t="s">
        <v>120</v>
      </c>
      <c r="AC85" s="17"/>
    </row>
    <row r="86" s="3" customFormat="1" ht="87" spans="1:29">
      <c r="A86" s="8">
        <f>SUBTOTAL(103,$B$6:B86)*1</f>
        <v>81</v>
      </c>
      <c r="B86" s="8" t="s">
        <v>107</v>
      </c>
      <c r="C86" s="9" t="s">
        <v>416</v>
      </c>
      <c r="D86" s="9" t="s">
        <v>109</v>
      </c>
      <c r="E86" s="10" t="s">
        <v>110</v>
      </c>
      <c r="F86" s="9" t="s">
        <v>111</v>
      </c>
      <c r="G86" s="9" t="s">
        <v>56</v>
      </c>
      <c r="H86" s="9" t="s">
        <v>393</v>
      </c>
      <c r="I86" s="8" t="s">
        <v>166</v>
      </c>
      <c r="J86" s="13" t="s">
        <v>9</v>
      </c>
      <c r="K86" s="13" t="s">
        <v>21</v>
      </c>
      <c r="L86" s="13" t="s">
        <v>43</v>
      </c>
      <c r="M86" s="8" t="s">
        <v>114</v>
      </c>
      <c r="N86" s="9">
        <v>27</v>
      </c>
      <c r="O86" s="9">
        <f t="shared" si="2"/>
        <v>27</v>
      </c>
      <c r="P86" s="8"/>
      <c r="Q86" s="8"/>
      <c r="R86" s="8"/>
      <c r="S86" s="9" t="s">
        <v>417</v>
      </c>
      <c r="T86" s="9" t="s">
        <v>418</v>
      </c>
      <c r="U86" s="8">
        <v>1</v>
      </c>
      <c r="V86" s="8">
        <v>47</v>
      </c>
      <c r="W86" s="8">
        <v>211</v>
      </c>
      <c r="X86" s="8">
        <v>63</v>
      </c>
      <c r="Y86" s="8" t="s">
        <v>117</v>
      </c>
      <c r="Z86" s="8" t="s">
        <v>118</v>
      </c>
      <c r="AA86" s="8" t="s">
        <v>396</v>
      </c>
      <c r="AB86" s="17" t="s">
        <v>120</v>
      </c>
      <c r="AC86" s="17"/>
    </row>
    <row r="87" s="3" customFormat="1" ht="87" spans="1:29">
      <c r="A87" s="8">
        <f>SUBTOTAL(103,$B$6:B87)*1</f>
        <v>82</v>
      </c>
      <c r="B87" s="8" t="s">
        <v>107</v>
      </c>
      <c r="C87" s="9" t="s">
        <v>419</v>
      </c>
      <c r="D87" s="9" t="s">
        <v>109</v>
      </c>
      <c r="E87" s="10" t="s">
        <v>110</v>
      </c>
      <c r="F87" s="9" t="s">
        <v>111</v>
      </c>
      <c r="G87" s="9" t="s">
        <v>56</v>
      </c>
      <c r="H87" s="9" t="s">
        <v>393</v>
      </c>
      <c r="I87" s="8" t="s">
        <v>166</v>
      </c>
      <c r="J87" s="13" t="s">
        <v>9</v>
      </c>
      <c r="K87" s="13" t="s">
        <v>21</v>
      </c>
      <c r="L87" s="13" t="s">
        <v>44</v>
      </c>
      <c r="M87" s="8" t="s">
        <v>114</v>
      </c>
      <c r="N87" s="9">
        <v>15</v>
      </c>
      <c r="O87" s="9">
        <f t="shared" si="2"/>
        <v>15</v>
      </c>
      <c r="P87" s="8"/>
      <c r="Q87" s="8"/>
      <c r="R87" s="8"/>
      <c r="S87" s="9" t="s">
        <v>420</v>
      </c>
      <c r="T87" s="9" t="s">
        <v>418</v>
      </c>
      <c r="U87" s="8">
        <v>1</v>
      </c>
      <c r="V87" s="8">
        <v>47</v>
      </c>
      <c r="W87" s="8">
        <v>211</v>
      </c>
      <c r="X87" s="8">
        <v>63</v>
      </c>
      <c r="Y87" s="8" t="s">
        <v>117</v>
      </c>
      <c r="Z87" s="8" t="s">
        <v>133</v>
      </c>
      <c r="AA87" s="8" t="s">
        <v>396</v>
      </c>
      <c r="AB87" s="17" t="s">
        <v>120</v>
      </c>
      <c r="AC87" s="17"/>
    </row>
    <row r="88" s="3" customFormat="1" ht="87" spans="1:29">
      <c r="A88" s="8">
        <f>SUBTOTAL(103,$B$6:B88)*1</f>
        <v>83</v>
      </c>
      <c r="B88" s="8" t="s">
        <v>107</v>
      </c>
      <c r="C88" s="9" t="s">
        <v>421</v>
      </c>
      <c r="D88" s="9" t="s">
        <v>109</v>
      </c>
      <c r="E88" s="10" t="s">
        <v>110</v>
      </c>
      <c r="F88" s="9" t="s">
        <v>111</v>
      </c>
      <c r="G88" s="9" t="s">
        <v>57</v>
      </c>
      <c r="H88" s="9" t="s">
        <v>422</v>
      </c>
      <c r="I88" s="8" t="s">
        <v>196</v>
      </c>
      <c r="J88" s="13" t="s">
        <v>9</v>
      </c>
      <c r="K88" s="13" t="s">
        <v>21</v>
      </c>
      <c r="L88" s="13" t="s">
        <v>45</v>
      </c>
      <c r="M88" s="8" t="s">
        <v>114</v>
      </c>
      <c r="N88" s="9">
        <v>5</v>
      </c>
      <c r="O88" s="9">
        <f t="shared" si="2"/>
        <v>5</v>
      </c>
      <c r="P88" s="8"/>
      <c r="Q88" s="8"/>
      <c r="R88" s="8"/>
      <c r="S88" s="9" t="s">
        <v>423</v>
      </c>
      <c r="T88" s="9" t="s">
        <v>424</v>
      </c>
      <c r="U88" s="8">
        <v>1</v>
      </c>
      <c r="V88" s="8">
        <v>6</v>
      </c>
      <c r="W88" s="8">
        <v>30</v>
      </c>
      <c r="X88" s="8">
        <v>1</v>
      </c>
      <c r="Y88" s="8" t="s">
        <v>117</v>
      </c>
      <c r="Z88" s="8" t="s">
        <v>118</v>
      </c>
      <c r="AA88" s="8" t="s">
        <v>425</v>
      </c>
      <c r="AB88" s="17" t="s">
        <v>120</v>
      </c>
      <c r="AC88" s="17"/>
    </row>
    <row r="89" s="3" customFormat="1" ht="52.2" spans="1:29">
      <c r="A89" s="8">
        <f>SUBTOTAL(103,$B$6:B89)*1</f>
        <v>84</v>
      </c>
      <c r="B89" s="8" t="s">
        <v>107</v>
      </c>
      <c r="C89" s="9" t="s">
        <v>426</v>
      </c>
      <c r="D89" s="9" t="s">
        <v>109</v>
      </c>
      <c r="E89" s="10" t="s">
        <v>110</v>
      </c>
      <c r="F89" s="9" t="s">
        <v>111</v>
      </c>
      <c r="G89" s="9" t="s">
        <v>57</v>
      </c>
      <c r="H89" s="9" t="s">
        <v>422</v>
      </c>
      <c r="I89" s="8" t="s">
        <v>196</v>
      </c>
      <c r="J89" s="13" t="s">
        <v>113</v>
      </c>
      <c r="K89" s="13" t="s">
        <v>25</v>
      </c>
      <c r="L89" s="13" t="s">
        <v>51</v>
      </c>
      <c r="M89" s="8" t="s">
        <v>114</v>
      </c>
      <c r="N89" s="9">
        <v>10</v>
      </c>
      <c r="O89" s="9">
        <f t="shared" si="2"/>
        <v>10</v>
      </c>
      <c r="P89" s="8"/>
      <c r="Q89" s="8"/>
      <c r="R89" s="8"/>
      <c r="S89" s="9" t="s">
        <v>427</v>
      </c>
      <c r="T89" s="9" t="s">
        <v>428</v>
      </c>
      <c r="U89" s="8">
        <v>1</v>
      </c>
      <c r="V89" s="8">
        <v>1</v>
      </c>
      <c r="W89" s="8">
        <v>5</v>
      </c>
      <c r="X89" s="8">
        <v>1</v>
      </c>
      <c r="Y89" s="8" t="s">
        <v>117</v>
      </c>
      <c r="Z89" s="8" t="s">
        <v>403</v>
      </c>
      <c r="AA89" s="8" t="s">
        <v>425</v>
      </c>
      <c r="AB89" s="17" t="s">
        <v>120</v>
      </c>
      <c r="AC89" s="17"/>
    </row>
    <row r="90" s="3" customFormat="1" ht="69.6" spans="1:29">
      <c r="A90" s="8">
        <f>SUBTOTAL(103,$B$6:B90)*1</f>
        <v>85</v>
      </c>
      <c r="B90" s="8" t="s">
        <v>107</v>
      </c>
      <c r="C90" s="9" t="s">
        <v>429</v>
      </c>
      <c r="D90" s="9" t="s">
        <v>109</v>
      </c>
      <c r="E90" s="10" t="s">
        <v>110</v>
      </c>
      <c r="F90" s="9" t="s">
        <v>111</v>
      </c>
      <c r="G90" s="9" t="s">
        <v>57</v>
      </c>
      <c r="H90" s="9" t="s">
        <v>422</v>
      </c>
      <c r="I90" s="8" t="s">
        <v>196</v>
      </c>
      <c r="J90" s="13" t="s">
        <v>127</v>
      </c>
      <c r="K90" s="13" t="s">
        <v>7</v>
      </c>
      <c r="L90" s="13" t="s">
        <v>7</v>
      </c>
      <c r="M90" s="8" t="s">
        <v>114</v>
      </c>
      <c r="N90" s="9">
        <v>30</v>
      </c>
      <c r="O90" s="9">
        <f t="shared" si="2"/>
        <v>30</v>
      </c>
      <c r="P90" s="8"/>
      <c r="Q90" s="8"/>
      <c r="R90" s="8"/>
      <c r="S90" s="9" t="s">
        <v>430</v>
      </c>
      <c r="T90" s="9" t="s">
        <v>431</v>
      </c>
      <c r="U90" s="8">
        <v>1</v>
      </c>
      <c r="V90" s="8">
        <v>10</v>
      </c>
      <c r="W90" s="8">
        <v>28</v>
      </c>
      <c r="X90" s="8">
        <v>28</v>
      </c>
      <c r="Y90" s="8" t="s">
        <v>117</v>
      </c>
      <c r="Z90" s="8" t="s">
        <v>118</v>
      </c>
      <c r="AA90" s="8" t="s">
        <v>425</v>
      </c>
      <c r="AB90" s="17" t="s">
        <v>120</v>
      </c>
      <c r="AC90" s="17"/>
    </row>
    <row r="91" s="3" customFormat="1" ht="104.4" spans="1:29">
      <c r="A91" s="8">
        <f>SUBTOTAL(103,$B$6:B91)*1</f>
        <v>86</v>
      </c>
      <c r="B91" s="8" t="s">
        <v>107</v>
      </c>
      <c r="C91" s="9" t="s">
        <v>432</v>
      </c>
      <c r="D91" s="9" t="s">
        <v>109</v>
      </c>
      <c r="E91" s="10" t="s">
        <v>110</v>
      </c>
      <c r="F91" s="9" t="s">
        <v>111</v>
      </c>
      <c r="G91" s="9" t="s">
        <v>57</v>
      </c>
      <c r="H91" s="9" t="s">
        <v>433</v>
      </c>
      <c r="I91" s="8"/>
      <c r="J91" s="13" t="s">
        <v>113</v>
      </c>
      <c r="K91" s="13" t="s">
        <v>25</v>
      </c>
      <c r="L91" s="13" t="s">
        <v>51</v>
      </c>
      <c r="M91" s="8" t="s">
        <v>114</v>
      </c>
      <c r="N91" s="9">
        <v>10</v>
      </c>
      <c r="O91" s="9">
        <f t="shared" si="2"/>
        <v>10</v>
      </c>
      <c r="P91" s="8"/>
      <c r="Q91" s="8"/>
      <c r="R91" s="8"/>
      <c r="S91" s="9" t="s">
        <v>434</v>
      </c>
      <c r="T91" s="9" t="s">
        <v>435</v>
      </c>
      <c r="U91" s="8">
        <v>3</v>
      </c>
      <c r="V91" s="8">
        <v>17</v>
      </c>
      <c r="W91" s="8">
        <v>51</v>
      </c>
      <c r="X91" s="8">
        <v>51</v>
      </c>
      <c r="Y91" s="8" t="s">
        <v>117</v>
      </c>
      <c r="Z91" s="8" t="s">
        <v>403</v>
      </c>
      <c r="AA91" s="8" t="s">
        <v>436</v>
      </c>
      <c r="AB91" s="17" t="s">
        <v>120</v>
      </c>
      <c r="AC91" s="17"/>
    </row>
    <row r="92" s="3" customFormat="1" ht="87" spans="1:29">
      <c r="A92" s="8">
        <f>SUBTOTAL(103,$B$6:B92)*1</f>
        <v>87</v>
      </c>
      <c r="B92" s="8" t="s">
        <v>107</v>
      </c>
      <c r="C92" s="9" t="s">
        <v>437</v>
      </c>
      <c r="D92" s="9" t="s">
        <v>109</v>
      </c>
      <c r="E92" s="10" t="s">
        <v>110</v>
      </c>
      <c r="F92" s="9" t="s">
        <v>111</v>
      </c>
      <c r="G92" s="9" t="s">
        <v>57</v>
      </c>
      <c r="H92" s="9" t="s">
        <v>438</v>
      </c>
      <c r="I92" s="8" t="s">
        <v>178</v>
      </c>
      <c r="J92" s="13" t="s">
        <v>9</v>
      </c>
      <c r="K92" s="13" t="s">
        <v>21</v>
      </c>
      <c r="L92" s="13" t="s">
        <v>44</v>
      </c>
      <c r="M92" s="8" t="s">
        <v>114</v>
      </c>
      <c r="N92" s="9">
        <v>26</v>
      </c>
      <c r="O92" s="9">
        <f t="shared" si="2"/>
        <v>26</v>
      </c>
      <c r="P92" s="8"/>
      <c r="Q92" s="8"/>
      <c r="R92" s="8"/>
      <c r="S92" s="9" t="s">
        <v>439</v>
      </c>
      <c r="T92" s="9" t="s">
        <v>440</v>
      </c>
      <c r="U92" s="8">
        <v>1</v>
      </c>
      <c r="V92" s="8">
        <v>39</v>
      </c>
      <c r="W92" s="8">
        <v>189</v>
      </c>
      <c r="X92" s="8">
        <v>55</v>
      </c>
      <c r="Y92" s="8" t="s">
        <v>117</v>
      </c>
      <c r="Z92" s="8" t="s">
        <v>133</v>
      </c>
      <c r="AA92" s="8" t="s">
        <v>441</v>
      </c>
      <c r="AB92" s="17" t="s">
        <v>120</v>
      </c>
      <c r="AC92" s="17"/>
    </row>
    <row r="93" s="3" customFormat="1" ht="87" spans="1:29">
      <c r="A93" s="8">
        <f>SUBTOTAL(103,$B$6:B93)*1</f>
        <v>88</v>
      </c>
      <c r="B93" s="8" t="s">
        <v>107</v>
      </c>
      <c r="C93" s="9" t="s">
        <v>442</v>
      </c>
      <c r="D93" s="9" t="s">
        <v>109</v>
      </c>
      <c r="E93" s="10" t="s">
        <v>110</v>
      </c>
      <c r="F93" s="9" t="s">
        <v>111</v>
      </c>
      <c r="G93" s="9" t="s">
        <v>57</v>
      </c>
      <c r="H93" s="9" t="s">
        <v>438</v>
      </c>
      <c r="I93" s="8" t="s">
        <v>178</v>
      </c>
      <c r="J93" s="13" t="s">
        <v>9</v>
      </c>
      <c r="K93" s="13" t="s">
        <v>21</v>
      </c>
      <c r="L93" s="13" t="s">
        <v>45</v>
      </c>
      <c r="M93" s="8" t="s">
        <v>114</v>
      </c>
      <c r="N93" s="9">
        <v>11</v>
      </c>
      <c r="O93" s="9">
        <f t="shared" si="2"/>
        <v>11</v>
      </c>
      <c r="P93" s="8"/>
      <c r="Q93" s="8"/>
      <c r="R93" s="8"/>
      <c r="S93" s="9" t="s">
        <v>443</v>
      </c>
      <c r="T93" s="9" t="s">
        <v>444</v>
      </c>
      <c r="U93" s="8">
        <v>1</v>
      </c>
      <c r="V93" s="8">
        <v>89</v>
      </c>
      <c r="W93" s="8">
        <v>376</v>
      </c>
      <c r="X93" s="8">
        <v>42</v>
      </c>
      <c r="Y93" s="8" t="s">
        <v>117</v>
      </c>
      <c r="Z93" s="8" t="s">
        <v>118</v>
      </c>
      <c r="AA93" s="8" t="s">
        <v>441</v>
      </c>
      <c r="AB93" s="17" t="s">
        <v>120</v>
      </c>
      <c r="AC93" s="17"/>
    </row>
    <row r="94" s="3" customFormat="1" ht="87" spans="1:29">
      <c r="A94" s="8">
        <f>SUBTOTAL(103,$B$6:B94)*1</f>
        <v>89</v>
      </c>
      <c r="B94" s="8" t="s">
        <v>107</v>
      </c>
      <c r="C94" s="9" t="s">
        <v>445</v>
      </c>
      <c r="D94" s="9" t="s">
        <v>109</v>
      </c>
      <c r="E94" s="10" t="s">
        <v>110</v>
      </c>
      <c r="F94" s="9" t="s">
        <v>111</v>
      </c>
      <c r="G94" s="9" t="s">
        <v>57</v>
      </c>
      <c r="H94" s="9" t="s">
        <v>438</v>
      </c>
      <c r="I94" s="8" t="s">
        <v>178</v>
      </c>
      <c r="J94" s="13" t="s">
        <v>9</v>
      </c>
      <c r="K94" s="13" t="s">
        <v>21</v>
      </c>
      <c r="L94" s="13" t="s">
        <v>42</v>
      </c>
      <c r="M94" s="8" t="s">
        <v>114</v>
      </c>
      <c r="N94" s="9">
        <v>13</v>
      </c>
      <c r="O94" s="9">
        <f t="shared" si="2"/>
        <v>13</v>
      </c>
      <c r="P94" s="8"/>
      <c r="Q94" s="8"/>
      <c r="R94" s="8"/>
      <c r="S94" s="9" t="s">
        <v>446</v>
      </c>
      <c r="T94" s="9" t="s">
        <v>447</v>
      </c>
      <c r="U94" s="8">
        <v>1</v>
      </c>
      <c r="V94" s="8">
        <v>77</v>
      </c>
      <c r="W94" s="8">
        <v>322</v>
      </c>
      <c r="X94" s="8">
        <v>68</v>
      </c>
      <c r="Y94" s="8" t="s">
        <v>117</v>
      </c>
      <c r="Z94" s="8" t="s">
        <v>118</v>
      </c>
      <c r="AA94" s="8" t="s">
        <v>441</v>
      </c>
      <c r="AB94" s="17" t="s">
        <v>120</v>
      </c>
      <c r="AC94" s="17"/>
    </row>
    <row r="95" s="3" customFormat="1" ht="87" spans="1:29">
      <c r="A95" s="8">
        <f>SUBTOTAL(103,$B$6:B95)*1</f>
        <v>90</v>
      </c>
      <c r="B95" s="8" t="s">
        <v>107</v>
      </c>
      <c r="C95" s="9" t="s">
        <v>448</v>
      </c>
      <c r="D95" s="9" t="s">
        <v>109</v>
      </c>
      <c r="E95" s="10" t="s">
        <v>110</v>
      </c>
      <c r="F95" s="9" t="s">
        <v>111</v>
      </c>
      <c r="G95" s="9" t="s">
        <v>57</v>
      </c>
      <c r="H95" s="9" t="s">
        <v>438</v>
      </c>
      <c r="I95" s="8" t="s">
        <v>178</v>
      </c>
      <c r="J95" s="13" t="s">
        <v>9</v>
      </c>
      <c r="K95" s="13" t="s">
        <v>21</v>
      </c>
      <c r="L95" s="13" t="s">
        <v>44</v>
      </c>
      <c r="M95" s="8" t="s">
        <v>114</v>
      </c>
      <c r="N95" s="9">
        <v>15</v>
      </c>
      <c r="O95" s="9">
        <f t="shared" si="2"/>
        <v>15</v>
      </c>
      <c r="P95" s="8"/>
      <c r="Q95" s="8"/>
      <c r="R95" s="8"/>
      <c r="S95" s="9" t="s">
        <v>449</v>
      </c>
      <c r="T95" s="9" t="s">
        <v>450</v>
      </c>
      <c r="U95" s="8">
        <v>1</v>
      </c>
      <c r="V95" s="8">
        <v>77</v>
      </c>
      <c r="W95" s="8">
        <v>322</v>
      </c>
      <c r="X95" s="8">
        <v>68</v>
      </c>
      <c r="Y95" s="8" t="s">
        <v>117</v>
      </c>
      <c r="Z95" s="8" t="s">
        <v>133</v>
      </c>
      <c r="AA95" s="8" t="s">
        <v>441</v>
      </c>
      <c r="AB95" s="17" t="s">
        <v>120</v>
      </c>
      <c r="AC95" s="17"/>
    </row>
    <row r="96" s="3" customFormat="1" ht="69.6" spans="1:29">
      <c r="A96" s="8">
        <f>SUBTOTAL(103,$B$6:B96)*1</f>
        <v>91</v>
      </c>
      <c r="B96" s="8" t="s">
        <v>107</v>
      </c>
      <c r="C96" s="9" t="s">
        <v>429</v>
      </c>
      <c r="D96" s="9" t="s">
        <v>109</v>
      </c>
      <c r="E96" s="10" t="s">
        <v>110</v>
      </c>
      <c r="F96" s="9" t="s">
        <v>111</v>
      </c>
      <c r="G96" s="9" t="s">
        <v>57</v>
      </c>
      <c r="H96" s="9" t="s">
        <v>438</v>
      </c>
      <c r="I96" s="8" t="s">
        <v>178</v>
      </c>
      <c r="J96" s="13" t="s">
        <v>127</v>
      </c>
      <c r="K96" s="13" t="s">
        <v>15</v>
      </c>
      <c r="L96" s="13" t="s">
        <v>29</v>
      </c>
      <c r="M96" s="8" t="s">
        <v>114</v>
      </c>
      <c r="N96" s="9">
        <v>100</v>
      </c>
      <c r="O96" s="9">
        <f t="shared" si="2"/>
        <v>100</v>
      </c>
      <c r="P96" s="8"/>
      <c r="Q96" s="8"/>
      <c r="R96" s="8"/>
      <c r="S96" s="9" t="s">
        <v>451</v>
      </c>
      <c r="T96" s="9" t="s">
        <v>452</v>
      </c>
      <c r="U96" s="8">
        <v>1</v>
      </c>
      <c r="V96" s="8">
        <v>26</v>
      </c>
      <c r="W96" s="8">
        <v>74</v>
      </c>
      <c r="X96" s="8">
        <v>74</v>
      </c>
      <c r="Y96" s="8" t="s">
        <v>117</v>
      </c>
      <c r="Z96" s="8" t="s">
        <v>453</v>
      </c>
      <c r="AA96" s="8" t="s">
        <v>441</v>
      </c>
      <c r="AB96" s="17" t="s">
        <v>120</v>
      </c>
      <c r="AC96" s="17"/>
    </row>
    <row r="97" s="3" customFormat="1" ht="87" spans="1:29">
      <c r="A97" s="8">
        <f>SUBTOTAL(103,$B$6:B97)*1</f>
        <v>92</v>
      </c>
      <c r="B97" s="8" t="s">
        <v>107</v>
      </c>
      <c r="C97" s="9" t="s">
        <v>454</v>
      </c>
      <c r="D97" s="9" t="s">
        <v>109</v>
      </c>
      <c r="E97" s="10" t="s">
        <v>110</v>
      </c>
      <c r="F97" s="9" t="s">
        <v>111</v>
      </c>
      <c r="G97" s="9" t="s">
        <v>57</v>
      </c>
      <c r="H97" s="9" t="s">
        <v>455</v>
      </c>
      <c r="I97" s="8" t="s">
        <v>196</v>
      </c>
      <c r="J97" s="13" t="s">
        <v>9</v>
      </c>
      <c r="K97" s="13" t="s">
        <v>21</v>
      </c>
      <c r="L97" s="13" t="s">
        <v>44</v>
      </c>
      <c r="M97" s="8" t="s">
        <v>114</v>
      </c>
      <c r="N97" s="9">
        <v>6</v>
      </c>
      <c r="O97" s="9">
        <f t="shared" si="2"/>
        <v>6</v>
      </c>
      <c r="P97" s="8"/>
      <c r="Q97" s="8"/>
      <c r="R97" s="8"/>
      <c r="S97" s="9" t="s">
        <v>456</v>
      </c>
      <c r="T97" s="9" t="s">
        <v>457</v>
      </c>
      <c r="U97" s="8">
        <v>1</v>
      </c>
      <c r="V97" s="8">
        <v>301</v>
      </c>
      <c r="W97" s="8">
        <v>1432</v>
      </c>
      <c r="X97" s="8">
        <v>338</v>
      </c>
      <c r="Y97" s="8" t="s">
        <v>117</v>
      </c>
      <c r="Z97" s="8" t="s">
        <v>133</v>
      </c>
      <c r="AA97" s="8" t="s">
        <v>458</v>
      </c>
      <c r="AB97" s="17" t="s">
        <v>120</v>
      </c>
      <c r="AC97" s="17"/>
    </row>
    <row r="98" s="3" customFormat="1" ht="87" spans="1:29">
      <c r="A98" s="8">
        <f>SUBTOTAL(103,$B$6:B98)*1</f>
        <v>93</v>
      </c>
      <c r="B98" s="8" t="s">
        <v>107</v>
      </c>
      <c r="C98" s="9" t="s">
        <v>459</v>
      </c>
      <c r="D98" s="9" t="s">
        <v>109</v>
      </c>
      <c r="E98" s="10" t="s">
        <v>110</v>
      </c>
      <c r="F98" s="9" t="s">
        <v>111</v>
      </c>
      <c r="G98" s="9" t="s">
        <v>57</v>
      </c>
      <c r="H98" s="9" t="s">
        <v>455</v>
      </c>
      <c r="I98" s="8" t="s">
        <v>196</v>
      </c>
      <c r="J98" s="13" t="s">
        <v>9</v>
      </c>
      <c r="K98" s="13" t="s">
        <v>21</v>
      </c>
      <c r="L98" s="13" t="s">
        <v>43</v>
      </c>
      <c r="M98" s="8" t="s">
        <v>114</v>
      </c>
      <c r="N98" s="9">
        <v>10</v>
      </c>
      <c r="O98" s="9">
        <f t="shared" si="2"/>
        <v>10</v>
      </c>
      <c r="P98" s="8"/>
      <c r="Q98" s="8"/>
      <c r="R98" s="8"/>
      <c r="S98" s="9" t="s">
        <v>460</v>
      </c>
      <c r="T98" s="9" t="s">
        <v>461</v>
      </c>
      <c r="U98" s="8">
        <v>1</v>
      </c>
      <c r="V98" s="8">
        <v>301</v>
      </c>
      <c r="W98" s="8">
        <v>1432</v>
      </c>
      <c r="X98" s="8">
        <v>338</v>
      </c>
      <c r="Y98" s="8" t="s">
        <v>117</v>
      </c>
      <c r="Z98" s="8" t="s">
        <v>118</v>
      </c>
      <c r="AA98" s="8" t="s">
        <v>458</v>
      </c>
      <c r="AB98" s="17" t="s">
        <v>120</v>
      </c>
      <c r="AC98" s="17"/>
    </row>
    <row r="99" s="3" customFormat="1" ht="87" spans="1:29">
      <c r="A99" s="8">
        <f>SUBTOTAL(103,$B$6:B99)*1</f>
        <v>94</v>
      </c>
      <c r="B99" s="8" t="s">
        <v>107</v>
      </c>
      <c r="C99" s="9" t="s">
        <v>462</v>
      </c>
      <c r="D99" s="9" t="s">
        <v>109</v>
      </c>
      <c r="E99" s="10" t="s">
        <v>110</v>
      </c>
      <c r="F99" s="9" t="s">
        <v>111</v>
      </c>
      <c r="G99" s="9" t="s">
        <v>57</v>
      </c>
      <c r="H99" s="9" t="s">
        <v>455</v>
      </c>
      <c r="I99" s="8" t="s">
        <v>196</v>
      </c>
      <c r="J99" s="13" t="s">
        <v>9</v>
      </c>
      <c r="K99" s="13" t="s">
        <v>21</v>
      </c>
      <c r="L99" s="13" t="s">
        <v>45</v>
      </c>
      <c r="M99" s="8" t="s">
        <v>114</v>
      </c>
      <c r="N99" s="9">
        <v>28</v>
      </c>
      <c r="O99" s="9">
        <f t="shared" si="2"/>
        <v>28</v>
      </c>
      <c r="P99" s="8"/>
      <c r="Q99" s="8"/>
      <c r="R99" s="8"/>
      <c r="S99" s="9" t="s">
        <v>463</v>
      </c>
      <c r="T99" s="9" t="s">
        <v>464</v>
      </c>
      <c r="U99" s="8">
        <v>1</v>
      </c>
      <c r="V99" s="8">
        <v>95</v>
      </c>
      <c r="W99" s="8">
        <v>375</v>
      </c>
      <c r="X99" s="8">
        <v>65</v>
      </c>
      <c r="Y99" s="8" t="s">
        <v>117</v>
      </c>
      <c r="Z99" s="8" t="s">
        <v>118</v>
      </c>
      <c r="AA99" s="8" t="s">
        <v>458</v>
      </c>
      <c r="AB99" s="17" t="s">
        <v>120</v>
      </c>
      <c r="AC99" s="17"/>
    </row>
    <row r="100" s="3" customFormat="1" ht="69.6" spans="1:29">
      <c r="A100" s="8">
        <f>SUBTOTAL(103,$B$6:B100)*1</f>
        <v>95</v>
      </c>
      <c r="B100" s="8" t="s">
        <v>107</v>
      </c>
      <c r="C100" s="9" t="s">
        <v>429</v>
      </c>
      <c r="D100" s="9" t="s">
        <v>109</v>
      </c>
      <c r="E100" s="10" t="s">
        <v>110</v>
      </c>
      <c r="F100" s="9" t="s">
        <v>111</v>
      </c>
      <c r="G100" s="9" t="s">
        <v>57</v>
      </c>
      <c r="H100" s="9" t="s">
        <v>455</v>
      </c>
      <c r="I100" s="8" t="s">
        <v>196</v>
      </c>
      <c r="J100" s="13" t="s">
        <v>127</v>
      </c>
      <c r="K100" s="13" t="s">
        <v>7</v>
      </c>
      <c r="L100" s="13" t="s">
        <v>7</v>
      </c>
      <c r="M100" s="8" t="s">
        <v>114</v>
      </c>
      <c r="N100" s="9">
        <v>30</v>
      </c>
      <c r="O100" s="9">
        <f t="shared" si="2"/>
        <v>30</v>
      </c>
      <c r="P100" s="8"/>
      <c r="Q100" s="8"/>
      <c r="R100" s="8"/>
      <c r="S100" s="9" t="s">
        <v>430</v>
      </c>
      <c r="T100" s="9" t="s">
        <v>465</v>
      </c>
      <c r="U100" s="8">
        <v>1</v>
      </c>
      <c r="V100" s="8">
        <v>11</v>
      </c>
      <c r="W100" s="8">
        <v>33</v>
      </c>
      <c r="X100" s="8">
        <v>33</v>
      </c>
      <c r="Y100" s="8" t="s">
        <v>117</v>
      </c>
      <c r="Z100" s="8" t="s">
        <v>118</v>
      </c>
      <c r="AA100" s="8" t="s">
        <v>458</v>
      </c>
      <c r="AB100" s="17" t="s">
        <v>120</v>
      </c>
      <c r="AC100" s="17"/>
    </row>
    <row r="101" s="3" customFormat="1" ht="139.2" spans="1:29">
      <c r="A101" s="8">
        <f>SUBTOTAL(103,$B$6:B101)*1</f>
        <v>96</v>
      </c>
      <c r="B101" s="8" t="s">
        <v>107</v>
      </c>
      <c r="C101" s="9" t="s">
        <v>466</v>
      </c>
      <c r="D101" s="9" t="s">
        <v>109</v>
      </c>
      <c r="E101" s="10" t="s">
        <v>110</v>
      </c>
      <c r="F101" s="9" t="s">
        <v>111</v>
      </c>
      <c r="G101" s="9" t="s">
        <v>57</v>
      </c>
      <c r="H101" s="9" t="s">
        <v>467</v>
      </c>
      <c r="I101" s="8" t="s">
        <v>196</v>
      </c>
      <c r="J101" s="13" t="s">
        <v>9</v>
      </c>
      <c r="K101" s="13" t="s">
        <v>21</v>
      </c>
      <c r="L101" s="13" t="s">
        <v>42</v>
      </c>
      <c r="M101" s="8" t="s">
        <v>114</v>
      </c>
      <c r="N101" s="9">
        <v>17.5</v>
      </c>
      <c r="O101" s="9">
        <f t="shared" si="2"/>
        <v>17.5</v>
      </c>
      <c r="P101" s="8"/>
      <c r="Q101" s="8"/>
      <c r="R101" s="8"/>
      <c r="S101" s="9" t="s">
        <v>468</v>
      </c>
      <c r="T101" s="9" t="s">
        <v>469</v>
      </c>
      <c r="U101" s="8">
        <v>1</v>
      </c>
      <c r="V101" s="8">
        <v>76</v>
      </c>
      <c r="W101" s="8">
        <v>280</v>
      </c>
      <c r="X101" s="8">
        <v>66</v>
      </c>
      <c r="Y101" s="8" t="s">
        <v>117</v>
      </c>
      <c r="Z101" s="8" t="s">
        <v>118</v>
      </c>
      <c r="AA101" s="8" t="s">
        <v>470</v>
      </c>
      <c r="AB101" s="17" t="s">
        <v>120</v>
      </c>
      <c r="AC101" s="17"/>
    </row>
    <row r="102" s="3" customFormat="1" ht="87" spans="1:29">
      <c r="A102" s="8">
        <f>SUBTOTAL(103,$B$6:B102)*1</f>
        <v>97</v>
      </c>
      <c r="B102" s="8" t="s">
        <v>107</v>
      </c>
      <c r="C102" s="9" t="s">
        <v>471</v>
      </c>
      <c r="D102" s="9" t="s">
        <v>109</v>
      </c>
      <c r="E102" s="10" t="s">
        <v>110</v>
      </c>
      <c r="F102" s="9" t="s">
        <v>111</v>
      </c>
      <c r="G102" s="9" t="s">
        <v>57</v>
      </c>
      <c r="H102" s="9" t="s">
        <v>467</v>
      </c>
      <c r="I102" s="8" t="s">
        <v>196</v>
      </c>
      <c r="J102" s="13" t="s">
        <v>9</v>
      </c>
      <c r="K102" s="13" t="s">
        <v>21</v>
      </c>
      <c r="L102" s="13" t="s">
        <v>42</v>
      </c>
      <c r="M102" s="8" t="s">
        <v>114</v>
      </c>
      <c r="N102" s="9">
        <v>9</v>
      </c>
      <c r="O102" s="9">
        <f t="shared" si="2"/>
        <v>9</v>
      </c>
      <c r="P102" s="8"/>
      <c r="Q102" s="8"/>
      <c r="R102" s="8"/>
      <c r="S102" s="9" t="s">
        <v>472</v>
      </c>
      <c r="T102" s="9" t="s">
        <v>473</v>
      </c>
      <c r="U102" s="8">
        <v>1</v>
      </c>
      <c r="V102" s="8">
        <v>398</v>
      </c>
      <c r="W102" s="8">
        <v>1206</v>
      </c>
      <c r="X102" s="8">
        <v>273</v>
      </c>
      <c r="Y102" s="8" t="s">
        <v>117</v>
      </c>
      <c r="Z102" s="8" t="s">
        <v>118</v>
      </c>
      <c r="AA102" s="8" t="s">
        <v>470</v>
      </c>
      <c r="AB102" s="17" t="s">
        <v>120</v>
      </c>
      <c r="AC102" s="17"/>
    </row>
    <row r="103" s="3" customFormat="1" ht="365.4" spans="1:29">
      <c r="A103" s="8">
        <f>SUBTOTAL(103,$B$6:B103)*1</f>
        <v>98</v>
      </c>
      <c r="B103" s="8" t="s">
        <v>107</v>
      </c>
      <c r="C103" s="9" t="s">
        <v>474</v>
      </c>
      <c r="D103" s="9" t="s">
        <v>109</v>
      </c>
      <c r="E103" s="10" t="s">
        <v>110</v>
      </c>
      <c r="F103" s="9" t="s">
        <v>111</v>
      </c>
      <c r="G103" s="9" t="s">
        <v>57</v>
      </c>
      <c r="H103" s="9" t="s">
        <v>467</v>
      </c>
      <c r="I103" s="8" t="s">
        <v>196</v>
      </c>
      <c r="J103" s="13" t="s">
        <v>9</v>
      </c>
      <c r="K103" s="13" t="s">
        <v>21</v>
      </c>
      <c r="L103" s="13" t="s">
        <v>44</v>
      </c>
      <c r="M103" s="8" t="s">
        <v>114</v>
      </c>
      <c r="N103" s="9">
        <v>5</v>
      </c>
      <c r="O103" s="9">
        <f t="shared" si="2"/>
        <v>5</v>
      </c>
      <c r="P103" s="8"/>
      <c r="Q103" s="8"/>
      <c r="R103" s="8"/>
      <c r="S103" s="9" t="s">
        <v>475</v>
      </c>
      <c r="T103" s="9" t="s">
        <v>476</v>
      </c>
      <c r="U103" s="8">
        <v>1</v>
      </c>
      <c r="V103" s="8">
        <v>204</v>
      </c>
      <c r="W103" s="8">
        <v>748</v>
      </c>
      <c r="X103" s="8">
        <v>174</v>
      </c>
      <c r="Y103" s="8" t="s">
        <v>117</v>
      </c>
      <c r="Z103" s="8" t="s">
        <v>133</v>
      </c>
      <c r="AA103" s="8" t="s">
        <v>470</v>
      </c>
      <c r="AB103" s="17" t="s">
        <v>120</v>
      </c>
      <c r="AC103" s="17"/>
    </row>
    <row r="104" s="3" customFormat="1" ht="69.6" spans="1:29">
      <c r="A104" s="8">
        <f>SUBTOTAL(103,$B$6:B104)*1</f>
        <v>99</v>
      </c>
      <c r="B104" s="8" t="s">
        <v>107</v>
      </c>
      <c r="C104" s="9" t="s">
        <v>429</v>
      </c>
      <c r="D104" s="9" t="s">
        <v>109</v>
      </c>
      <c r="E104" s="10" t="s">
        <v>110</v>
      </c>
      <c r="F104" s="9" t="s">
        <v>111</v>
      </c>
      <c r="G104" s="9" t="s">
        <v>57</v>
      </c>
      <c r="H104" s="9" t="s">
        <v>467</v>
      </c>
      <c r="I104" s="8" t="s">
        <v>196</v>
      </c>
      <c r="J104" s="13" t="s">
        <v>127</v>
      </c>
      <c r="K104" s="13" t="s">
        <v>7</v>
      </c>
      <c r="L104" s="13" t="s">
        <v>7</v>
      </c>
      <c r="M104" s="8" t="s">
        <v>114</v>
      </c>
      <c r="N104" s="9">
        <v>30</v>
      </c>
      <c r="O104" s="9">
        <f t="shared" si="2"/>
        <v>30</v>
      </c>
      <c r="P104" s="8"/>
      <c r="Q104" s="8"/>
      <c r="R104" s="8"/>
      <c r="S104" s="9" t="s">
        <v>430</v>
      </c>
      <c r="T104" s="9" t="s">
        <v>477</v>
      </c>
      <c r="U104" s="8">
        <v>1</v>
      </c>
      <c r="V104" s="8">
        <v>9</v>
      </c>
      <c r="W104" s="8">
        <v>26</v>
      </c>
      <c r="X104" s="8">
        <v>26</v>
      </c>
      <c r="Y104" s="8" t="s">
        <v>117</v>
      </c>
      <c r="Z104" s="8" t="s">
        <v>118</v>
      </c>
      <c r="AA104" s="8" t="s">
        <v>470</v>
      </c>
      <c r="AB104" s="17" t="s">
        <v>120</v>
      </c>
      <c r="AC104" s="17"/>
    </row>
    <row r="105" s="3" customFormat="1" ht="104.4" spans="1:29">
      <c r="A105" s="8">
        <f>SUBTOTAL(103,$B$6:B105)*1</f>
        <v>100</v>
      </c>
      <c r="B105" s="8" t="s">
        <v>107</v>
      </c>
      <c r="C105" s="9" t="s">
        <v>478</v>
      </c>
      <c r="D105" s="9" t="s">
        <v>479</v>
      </c>
      <c r="E105" s="10" t="s">
        <v>110</v>
      </c>
      <c r="F105" s="9" t="s">
        <v>111</v>
      </c>
      <c r="G105" s="9" t="s">
        <v>57</v>
      </c>
      <c r="H105" s="9" t="s">
        <v>480</v>
      </c>
      <c r="I105" s="8" t="s">
        <v>196</v>
      </c>
      <c r="J105" s="13" t="s">
        <v>9</v>
      </c>
      <c r="K105" s="13" t="s">
        <v>21</v>
      </c>
      <c r="L105" s="13" t="s">
        <v>44</v>
      </c>
      <c r="M105" s="8" t="s">
        <v>114</v>
      </c>
      <c r="N105" s="9">
        <v>30</v>
      </c>
      <c r="O105" s="9">
        <f t="shared" si="2"/>
        <v>30</v>
      </c>
      <c r="P105" s="8"/>
      <c r="Q105" s="8"/>
      <c r="R105" s="8"/>
      <c r="S105" s="9" t="s">
        <v>481</v>
      </c>
      <c r="T105" s="9" t="s">
        <v>482</v>
      </c>
      <c r="U105" s="8">
        <v>1</v>
      </c>
      <c r="V105" s="8">
        <v>255</v>
      </c>
      <c r="W105" s="8">
        <v>1020</v>
      </c>
      <c r="X105" s="8">
        <v>238</v>
      </c>
      <c r="Y105" s="8" t="s">
        <v>117</v>
      </c>
      <c r="Z105" s="8" t="s">
        <v>133</v>
      </c>
      <c r="AA105" s="8" t="s">
        <v>483</v>
      </c>
      <c r="AB105" s="17" t="s">
        <v>120</v>
      </c>
      <c r="AC105" s="17"/>
    </row>
    <row r="106" s="3" customFormat="1" ht="104.4" spans="1:29">
      <c r="A106" s="8">
        <f>SUBTOTAL(103,$B$6:B106)*1</f>
        <v>101</v>
      </c>
      <c r="B106" s="8" t="s">
        <v>107</v>
      </c>
      <c r="C106" s="9" t="s">
        <v>484</v>
      </c>
      <c r="D106" s="9" t="s">
        <v>227</v>
      </c>
      <c r="E106" s="10" t="s">
        <v>110</v>
      </c>
      <c r="F106" s="9" t="s">
        <v>111</v>
      </c>
      <c r="G106" s="9" t="s">
        <v>57</v>
      </c>
      <c r="H106" s="9" t="s">
        <v>480</v>
      </c>
      <c r="I106" s="8" t="s">
        <v>196</v>
      </c>
      <c r="J106" s="13" t="s">
        <v>9</v>
      </c>
      <c r="K106" s="13" t="s">
        <v>21</v>
      </c>
      <c r="L106" s="13" t="s">
        <v>45</v>
      </c>
      <c r="M106" s="8" t="s">
        <v>114</v>
      </c>
      <c r="N106" s="9">
        <v>15</v>
      </c>
      <c r="O106" s="9">
        <f t="shared" si="2"/>
        <v>15</v>
      </c>
      <c r="P106" s="8"/>
      <c r="Q106" s="8"/>
      <c r="R106" s="8"/>
      <c r="S106" s="9" t="s">
        <v>485</v>
      </c>
      <c r="T106" s="9" t="s">
        <v>486</v>
      </c>
      <c r="U106" s="8">
        <v>1</v>
      </c>
      <c r="V106" s="8">
        <v>78</v>
      </c>
      <c r="W106" s="8">
        <v>285</v>
      </c>
      <c r="X106" s="8">
        <v>15</v>
      </c>
      <c r="Y106" s="8" t="s">
        <v>117</v>
      </c>
      <c r="Z106" s="8" t="s">
        <v>118</v>
      </c>
      <c r="AA106" s="8" t="s">
        <v>483</v>
      </c>
      <c r="AB106" s="17" t="s">
        <v>120</v>
      </c>
      <c r="AC106" s="17"/>
    </row>
    <row r="107" s="3" customFormat="1" ht="87" spans="1:29">
      <c r="A107" s="8">
        <f>SUBTOTAL(103,$B$6:B107)*1</f>
        <v>102</v>
      </c>
      <c r="B107" s="8" t="s">
        <v>107</v>
      </c>
      <c r="C107" s="9" t="s">
        <v>487</v>
      </c>
      <c r="D107" s="9" t="s">
        <v>227</v>
      </c>
      <c r="E107" s="10" t="s">
        <v>110</v>
      </c>
      <c r="F107" s="9" t="s">
        <v>111</v>
      </c>
      <c r="G107" s="9" t="s">
        <v>57</v>
      </c>
      <c r="H107" s="9" t="s">
        <v>480</v>
      </c>
      <c r="I107" s="8" t="s">
        <v>196</v>
      </c>
      <c r="J107" s="13" t="s">
        <v>9</v>
      </c>
      <c r="K107" s="13" t="s">
        <v>21</v>
      </c>
      <c r="L107" s="13" t="s">
        <v>44</v>
      </c>
      <c r="M107" s="8" t="s">
        <v>114</v>
      </c>
      <c r="N107" s="9">
        <v>15</v>
      </c>
      <c r="O107" s="9">
        <f t="shared" si="2"/>
        <v>15</v>
      </c>
      <c r="P107" s="8"/>
      <c r="Q107" s="8"/>
      <c r="R107" s="8"/>
      <c r="S107" s="9" t="s">
        <v>488</v>
      </c>
      <c r="T107" s="9" t="s">
        <v>489</v>
      </c>
      <c r="U107" s="8">
        <v>1</v>
      </c>
      <c r="V107" s="8">
        <v>120</v>
      </c>
      <c r="W107" s="8">
        <v>480</v>
      </c>
      <c r="X107" s="8">
        <v>32</v>
      </c>
      <c r="Y107" s="8" t="s">
        <v>117</v>
      </c>
      <c r="Z107" s="8" t="s">
        <v>133</v>
      </c>
      <c r="AA107" s="8" t="s">
        <v>483</v>
      </c>
      <c r="AB107" s="17" t="s">
        <v>120</v>
      </c>
      <c r="AC107" s="17"/>
    </row>
    <row r="108" s="3" customFormat="1" ht="87" spans="1:29">
      <c r="A108" s="8">
        <f>SUBTOTAL(103,$B$6:B108)*1</f>
        <v>103</v>
      </c>
      <c r="B108" s="8" t="s">
        <v>107</v>
      </c>
      <c r="C108" s="9" t="s">
        <v>490</v>
      </c>
      <c r="D108" s="9" t="s">
        <v>109</v>
      </c>
      <c r="E108" s="10" t="s">
        <v>110</v>
      </c>
      <c r="F108" s="9" t="s">
        <v>111</v>
      </c>
      <c r="G108" s="9" t="s">
        <v>57</v>
      </c>
      <c r="H108" s="9" t="s">
        <v>480</v>
      </c>
      <c r="I108" s="8" t="s">
        <v>196</v>
      </c>
      <c r="J108" s="13" t="s">
        <v>9</v>
      </c>
      <c r="K108" s="13" t="s">
        <v>21</v>
      </c>
      <c r="L108" s="13" t="s">
        <v>45</v>
      </c>
      <c r="M108" s="8" t="s">
        <v>114</v>
      </c>
      <c r="N108" s="9">
        <v>19</v>
      </c>
      <c r="O108" s="9">
        <f t="shared" si="2"/>
        <v>19</v>
      </c>
      <c r="P108" s="8"/>
      <c r="Q108" s="8"/>
      <c r="R108" s="8"/>
      <c r="S108" s="9" t="s">
        <v>491</v>
      </c>
      <c r="T108" s="9" t="s">
        <v>492</v>
      </c>
      <c r="U108" s="8">
        <v>1</v>
      </c>
      <c r="V108" s="8">
        <v>325</v>
      </c>
      <c r="W108" s="8">
        <v>1340</v>
      </c>
      <c r="X108" s="8">
        <v>118</v>
      </c>
      <c r="Y108" s="8" t="s">
        <v>117</v>
      </c>
      <c r="Z108" s="8" t="s">
        <v>118</v>
      </c>
      <c r="AA108" s="8" t="s">
        <v>483</v>
      </c>
      <c r="AB108" s="17" t="s">
        <v>120</v>
      </c>
      <c r="AC108" s="17"/>
    </row>
    <row r="109" s="3" customFormat="1" ht="69.6" spans="1:29">
      <c r="A109" s="8">
        <f>SUBTOTAL(103,$B$6:B109)*1</f>
        <v>104</v>
      </c>
      <c r="B109" s="8" t="s">
        <v>107</v>
      </c>
      <c r="C109" s="9" t="s">
        <v>429</v>
      </c>
      <c r="D109" s="9" t="s">
        <v>109</v>
      </c>
      <c r="E109" s="10" t="s">
        <v>110</v>
      </c>
      <c r="F109" s="9" t="s">
        <v>111</v>
      </c>
      <c r="G109" s="9" t="s">
        <v>57</v>
      </c>
      <c r="H109" s="9" t="s">
        <v>480</v>
      </c>
      <c r="I109" s="8" t="s">
        <v>196</v>
      </c>
      <c r="J109" s="13" t="s">
        <v>127</v>
      </c>
      <c r="K109" s="13" t="s">
        <v>7</v>
      </c>
      <c r="L109" s="13" t="s">
        <v>7</v>
      </c>
      <c r="M109" s="8" t="s">
        <v>114</v>
      </c>
      <c r="N109" s="9">
        <v>30</v>
      </c>
      <c r="O109" s="9">
        <f t="shared" si="2"/>
        <v>30</v>
      </c>
      <c r="P109" s="8"/>
      <c r="Q109" s="8"/>
      <c r="R109" s="8"/>
      <c r="S109" s="9" t="s">
        <v>430</v>
      </c>
      <c r="T109" s="9" t="s">
        <v>493</v>
      </c>
      <c r="U109" s="8">
        <v>1</v>
      </c>
      <c r="V109" s="8">
        <v>15</v>
      </c>
      <c r="W109" s="8">
        <v>48</v>
      </c>
      <c r="X109" s="8">
        <v>48</v>
      </c>
      <c r="Y109" s="8" t="s">
        <v>117</v>
      </c>
      <c r="Z109" s="8" t="s">
        <v>118</v>
      </c>
      <c r="AA109" s="8" t="s">
        <v>483</v>
      </c>
      <c r="AB109" s="17" t="s">
        <v>120</v>
      </c>
      <c r="AC109" s="17"/>
    </row>
    <row r="110" s="3" customFormat="1" ht="87" spans="1:29">
      <c r="A110" s="8">
        <f>SUBTOTAL(103,$B$6:B110)*1</f>
        <v>105</v>
      </c>
      <c r="B110" s="8" t="s">
        <v>107</v>
      </c>
      <c r="C110" s="9" t="s">
        <v>494</v>
      </c>
      <c r="D110" s="9" t="s">
        <v>109</v>
      </c>
      <c r="E110" s="10" t="s">
        <v>110</v>
      </c>
      <c r="F110" s="9" t="s">
        <v>111</v>
      </c>
      <c r="G110" s="9" t="s">
        <v>57</v>
      </c>
      <c r="H110" s="9" t="s">
        <v>495</v>
      </c>
      <c r="I110" s="8" t="s">
        <v>166</v>
      </c>
      <c r="J110" s="13" t="s">
        <v>9</v>
      </c>
      <c r="K110" s="13" t="s">
        <v>21</v>
      </c>
      <c r="L110" s="13" t="s">
        <v>44</v>
      </c>
      <c r="M110" s="8" t="s">
        <v>114</v>
      </c>
      <c r="N110" s="9">
        <v>12</v>
      </c>
      <c r="O110" s="9">
        <f t="shared" si="2"/>
        <v>12</v>
      </c>
      <c r="P110" s="8"/>
      <c r="Q110" s="8"/>
      <c r="R110" s="8"/>
      <c r="S110" s="9" t="s">
        <v>496</v>
      </c>
      <c r="T110" s="9" t="s">
        <v>497</v>
      </c>
      <c r="U110" s="8">
        <v>1</v>
      </c>
      <c r="V110" s="8">
        <v>33</v>
      </c>
      <c r="W110" s="8">
        <v>113</v>
      </c>
      <c r="X110" s="8">
        <v>30</v>
      </c>
      <c r="Y110" s="8" t="s">
        <v>117</v>
      </c>
      <c r="Z110" s="8" t="s">
        <v>133</v>
      </c>
      <c r="AA110" s="8" t="s">
        <v>498</v>
      </c>
      <c r="AB110" s="17" t="s">
        <v>120</v>
      </c>
      <c r="AC110" s="17"/>
    </row>
    <row r="111" s="3" customFormat="1" ht="87" spans="1:29">
      <c r="A111" s="8">
        <f>SUBTOTAL(103,$B$6:B111)*1</f>
        <v>106</v>
      </c>
      <c r="B111" s="8" t="s">
        <v>107</v>
      </c>
      <c r="C111" s="9" t="s">
        <v>499</v>
      </c>
      <c r="D111" s="9" t="s">
        <v>109</v>
      </c>
      <c r="E111" s="10" t="s">
        <v>110</v>
      </c>
      <c r="F111" s="9" t="s">
        <v>111</v>
      </c>
      <c r="G111" s="9" t="s">
        <v>57</v>
      </c>
      <c r="H111" s="9" t="s">
        <v>495</v>
      </c>
      <c r="I111" s="8" t="s">
        <v>166</v>
      </c>
      <c r="J111" s="13" t="s">
        <v>9</v>
      </c>
      <c r="K111" s="13" t="s">
        <v>21</v>
      </c>
      <c r="L111" s="13" t="s">
        <v>44</v>
      </c>
      <c r="M111" s="8" t="s">
        <v>114</v>
      </c>
      <c r="N111" s="9">
        <v>20</v>
      </c>
      <c r="O111" s="9">
        <f t="shared" si="2"/>
        <v>20</v>
      </c>
      <c r="P111" s="8"/>
      <c r="Q111" s="8"/>
      <c r="R111" s="8"/>
      <c r="S111" s="9" t="s">
        <v>500</v>
      </c>
      <c r="T111" s="9" t="s">
        <v>501</v>
      </c>
      <c r="U111" s="8">
        <v>1</v>
      </c>
      <c r="V111" s="8">
        <v>29</v>
      </c>
      <c r="W111" s="8">
        <v>78</v>
      </c>
      <c r="X111" s="8">
        <v>24</v>
      </c>
      <c r="Y111" s="8" t="s">
        <v>117</v>
      </c>
      <c r="Z111" s="8" t="s">
        <v>133</v>
      </c>
      <c r="AA111" s="8" t="s">
        <v>498</v>
      </c>
      <c r="AB111" s="17" t="s">
        <v>120</v>
      </c>
      <c r="AC111" s="17"/>
    </row>
    <row r="112" s="3" customFormat="1" ht="87" spans="1:29">
      <c r="A112" s="8">
        <f>SUBTOTAL(103,$B$6:B112)*1</f>
        <v>107</v>
      </c>
      <c r="B112" s="8" t="s">
        <v>107</v>
      </c>
      <c r="C112" s="9" t="s">
        <v>502</v>
      </c>
      <c r="D112" s="9" t="s">
        <v>109</v>
      </c>
      <c r="E112" s="10" t="s">
        <v>110</v>
      </c>
      <c r="F112" s="9" t="s">
        <v>111</v>
      </c>
      <c r="G112" s="9" t="s">
        <v>57</v>
      </c>
      <c r="H112" s="9" t="s">
        <v>495</v>
      </c>
      <c r="I112" s="8" t="s">
        <v>166</v>
      </c>
      <c r="J112" s="13" t="s">
        <v>9</v>
      </c>
      <c r="K112" s="13" t="s">
        <v>21</v>
      </c>
      <c r="L112" s="13" t="s">
        <v>44</v>
      </c>
      <c r="M112" s="8" t="s">
        <v>114</v>
      </c>
      <c r="N112" s="9">
        <v>15</v>
      </c>
      <c r="O112" s="9">
        <f t="shared" si="2"/>
        <v>15</v>
      </c>
      <c r="P112" s="8"/>
      <c r="Q112" s="8"/>
      <c r="R112" s="8"/>
      <c r="S112" s="9" t="s">
        <v>503</v>
      </c>
      <c r="T112" s="9" t="s">
        <v>504</v>
      </c>
      <c r="U112" s="8">
        <v>1</v>
      </c>
      <c r="V112" s="8">
        <v>23</v>
      </c>
      <c r="W112" s="8">
        <v>114</v>
      </c>
      <c r="X112" s="8">
        <v>32</v>
      </c>
      <c r="Y112" s="8" t="s">
        <v>117</v>
      </c>
      <c r="Z112" s="8" t="s">
        <v>133</v>
      </c>
      <c r="AA112" s="8" t="s">
        <v>498</v>
      </c>
      <c r="AB112" s="17" t="s">
        <v>120</v>
      </c>
      <c r="AC112" s="17"/>
    </row>
    <row r="113" s="3" customFormat="1" ht="87" spans="1:29">
      <c r="A113" s="8">
        <f>SUBTOTAL(103,$B$6:B113)*1</f>
        <v>108</v>
      </c>
      <c r="B113" s="8" t="s">
        <v>107</v>
      </c>
      <c r="C113" s="9" t="s">
        <v>505</v>
      </c>
      <c r="D113" s="9" t="s">
        <v>109</v>
      </c>
      <c r="E113" s="10" t="s">
        <v>110</v>
      </c>
      <c r="F113" s="9" t="s">
        <v>111</v>
      </c>
      <c r="G113" s="9" t="s">
        <v>57</v>
      </c>
      <c r="H113" s="9" t="s">
        <v>495</v>
      </c>
      <c r="I113" s="8" t="s">
        <v>166</v>
      </c>
      <c r="J113" s="13" t="s">
        <v>9</v>
      </c>
      <c r="K113" s="13" t="s">
        <v>21</v>
      </c>
      <c r="L113" s="13" t="s">
        <v>44</v>
      </c>
      <c r="M113" s="8" t="s">
        <v>114</v>
      </c>
      <c r="N113" s="9">
        <v>38</v>
      </c>
      <c r="O113" s="9">
        <f t="shared" si="2"/>
        <v>38</v>
      </c>
      <c r="P113" s="8"/>
      <c r="Q113" s="8"/>
      <c r="R113" s="8"/>
      <c r="S113" s="9" t="s">
        <v>506</v>
      </c>
      <c r="T113" s="9" t="s">
        <v>507</v>
      </c>
      <c r="U113" s="8">
        <v>1</v>
      </c>
      <c r="V113" s="8">
        <v>21</v>
      </c>
      <c r="W113" s="8">
        <v>72</v>
      </c>
      <c r="X113" s="8">
        <v>17</v>
      </c>
      <c r="Y113" s="8" t="s">
        <v>117</v>
      </c>
      <c r="Z113" s="8" t="s">
        <v>133</v>
      </c>
      <c r="AA113" s="8" t="s">
        <v>498</v>
      </c>
      <c r="AB113" s="17" t="s">
        <v>120</v>
      </c>
      <c r="AC113" s="17"/>
    </row>
    <row r="114" s="3" customFormat="1" ht="87" spans="1:29">
      <c r="A114" s="8">
        <f>SUBTOTAL(103,$B$6:B114)*1</f>
        <v>109</v>
      </c>
      <c r="B114" s="8" t="s">
        <v>107</v>
      </c>
      <c r="C114" s="9" t="s">
        <v>508</v>
      </c>
      <c r="D114" s="9" t="s">
        <v>109</v>
      </c>
      <c r="E114" s="10" t="s">
        <v>110</v>
      </c>
      <c r="F114" s="9" t="s">
        <v>111</v>
      </c>
      <c r="G114" s="9" t="s">
        <v>57</v>
      </c>
      <c r="H114" s="9" t="s">
        <v>495</v>
      </c>
      <c r="I114" s="8" t="s">
        <v>166</v>
      </c>
      <c r="J114" s="13" t="s">
        <v>9</v>
      </c>
      <c r="K114" s="13" t="s">
        <v>21</v>
      </c>
      <c r="L114" s="13" t="s">
        <v>44</v>
      </c>
      <c r="M114" s="8" t="s">
        <v>114</v>
      </c>
      <c r="N114" s="9">
        <v>13</v>
      </c>
      <c r="O114" s="9">
        <f t="shared" si="2"/>
        <v>13</v>
      </c>
      <c r="P114" s="8"/>
      <c r="Q114" s="8"/>
      <c r="R114" s="8"/>
      <c r="S114" s="9" t="s">
        <v>509</v>
      </c>
      <c r="T114" s="9" t="s">
        <v>510</v>
      </c>
      <c r="U114" s="8">
        <v>1</v>
      </c>
      <c r="V114" s="8">
        <v>17</v>
      </c>
      <c r="W114" s="8">
        <v>89</v>
      </c>
      <c r="X114" s="8">
        <v>34</v>
      </c>
      <c r="Y114" s="8" t="s">
        <v>117</v>
      </c>
      <c r="Z114" s="8" t="s">
        <v>133</v>
      </c>
      <c r="AA114" s="8" t="s">
        <v>498</v>
      </c>
      <c r="AB114" s="17" t="s">
        <v>120</v>
      </c>
      <c r="AC114" s="17"/>
    </row>
    <row r="115" s="3" customFormat="1" ht="87" spans="1:29">
      <c r="A115" s="8">
        <f>SUBTOTAL(103,$B$6:B115)*1</f>
        <v>110</v>
      </c>
      <c r="B115" s="8" t="s">
        <v>107</v>
      </c>
      <c r="C115" s="9" t="s">
        <v>511</v>
      </c>
      <c r="D115" s="9" t="s">
        <v>109</v>
      </c>
      <c r="E115" s="10" t="s">
        <v>110</v>
      </c>
      <c r="F115" s="9" t="s">
        <v>111</v>
      </c>
      <c r="G115" s="9" t="s">
        <v>57</v>
      </c>
      <c r="H115" s="9" t="s">
        <v>495</v>
      </c>
      <c r="I115" s="8" t="s">
        <v>166</v>
      </c>
      <c r="J115" s="13" t="s">
        <v>9</v>
      </c>
      <c r="K115" s="13" t="s">
        <v>21</v>
      </c>
      <c r="L115" s="13" t="s">
        <v>44</v>
      </c>
      <c r="M115" s="8" t="s">
        <v>114</v>
      </c>
      <c r="N115" s="9">
        <v>19</v>
      </c>
      <c r="O115" s="9">
        <f t="shared" si="2"/>
        <v>19</v>
      </c>
      <c r="P115" s="8"/>
      <c r="Q115" s="8"/>
      <c r="R115" s="8"/>
      <c r="S115" s="9" t="s">
        <v>512</v>
      </c>
      <c r="T115" s="9" t="s">
        <v>513</v>
      </c>
      <c r="U115" s="8">
        <v>1</v>
      </c>
      <c r="V115" s="8">
        <v>15</v>
      </c>
      <c r="W115" s="8">
        <v>68</v>
      </c>
      <c r="X115" s="8">
        <v>23</v>
      </c>
      <c r="Y115" s="8" t="s">
        <v>117</v>
      </c>
      <c r="Z115" s="8" t="s">
        <v>133</v>
      </c>
      <c r="AA115" s="8" t="s">
        <v>498</v>
      </c>
      <c r="AB115" s="17" t="s">
        <v>120</v>
      </c>
      <c r="AC115" s="17"/>
    </row>
    <row r="116" s="3" customFormat="1" ht="87" spans="1:29">
      <c r="A116" s="8">
        <f>SUBTOTAL(103,$B$6:B116)*1</f>
        <v>111</v>
      </c>
      <c r="B116" s="8" t="s">
        <v>107</v>
      </c>
      <c r="C116" s="9" t="s">
        <v>514</v>
      </c>
      <c r="D116" s="9" t="s">
        <v>109</v>
      </c>
      <c r="E116" s="10" t="s">
        <v>110</v>
      </c>
      <c r="F116" s="9" t="s">
        <v>111</v>
      </c>
      <c r="G116" s="9" t="s">
        <v>57</v>
      </c>
      <c r="H116" s="9" t="s">
        <v>495</v>
      </c>
      <c r="I116" s="8" t="s">
        <v>166</v>
      </c>
      <c r="J116" s="13" t="s">
        <v>9</v>
      </c>
      <c r="K116" s="13" t="s">
        <v>21</v>
      </c>
      <c r="L116" s="13" t="s">
        <v>42</v>
      </c>
      <c r="M116" s="8" t="s">
        <v>114</v>
      </c>
      <c r="N116" s="9">
        <v>15</v>
      </c>
      <c r="O116" s="9">
        <f t="shared" si="2"/>
        <v>15</v>
      </c>
      <c r="P116" s="8"/>
      <c r="Q116" s="8"/>
      <c r="R116" s="8"/>
      <c r="S116" s="9" t="s">
        <v>515</v>
      </c>
      <c r="T116" s="9" t="s">
        <v>516</v>
      </c>
      <c r="U116" s="8">
        <v>1</v>
      </c>
      <c r="V116" s="8">
        <v>6</v>
      </c>
      <c r="W116" s="8">
        <v>23</v>
      </c>
      <c r="X116" s="8">
        <v>23</v>
      </c>
      <c r="Y116" s="8" t="s">
        <v>117</v>
      </c>
      <c r="Z116" s="8" t="s">
        <v>118</v>
      </c>
      <c r="AA116" s="8" t="s">
        <v>498</v>
      </c>
      <c r="AB116" s="17" t="s">
        <v>120</v>
      </c>
      <c r="AC116" s="17"/>
    </row>
    <row r="117" s="3" customFormat="1" ht="69.6" spans="1:29">
      <c r="A117" s="8">
        <f>SUBTOTAL(103,$B$6:B117)*1</f>
        <v>112</v>
      </c>
      <c r="B117" s="8" t="s">
        <v>107</v>
      </c>
      <c r="C117" s="9" t="s">
        <v>429</v>
      </c>
      <c r="D117" s="9" t="s">
        <v>109</v>
      </c>
      <c r="E117" s="10" t="s">
        <v>110</v>
      </c>
      <c r="F117" s="9" t="s">
        <v>111</v>
      </c>
      <c r="G117" s="9" t="s">
        <v>57</v>
      </c>
      <c r="H117" s="9" t="s">
        <v>495</v>
      </c>
      <c r="I117" s="8" t="s">
        <v>166</v>
      </c>
      <c r="J117" s="13" t="s">
        <v>127</v>
      </c>
      <c r="K117" s="13" t="s">
        <v>15</v>
      </c>
      <c r="L117" s="13" t="s">
        <v>29</v>
      </c>
      <c r="M117" s="8" t="s">
        <v>114</v>
      </c>
      <c r="N117" s="9">
        <v>100</v>
      </c>
      <c r="O117" s="9">
        <f t="shared" si="2"/>
        <v>100</v>
      </c>
      <c r="P117" s="8"/>
      <c r="Q117" s="8"/>
      <c r="R117" s="8"/>
      <c r="S117" s="9" t="s">
        <v>451</v>
      </c>
      <c r="T117" s="9" t="s">
        <v>517</v>
      </c>
      <c r="U117" s="8">
        <v>1</v>
      </c>
      <c r="V117" s="8">
        <v>16</v>
      </c>
      <c r="W117" s="8">
        <v>72</v>
      </c>
      <c r="X117" s="8">
        <v>72</v>
      </c>
      <c r="Y117" s="8" t="s">
        <v>117</v>
      </c>
      <c r="Z117" s="8" t="s">
        <v>453</v>
      </c>
      <c r="AA117" s="8" t="s">
        <v>498</v>
      </c>
      <c r="AB117" s="17" t="s">
        <v>120</v>
      </c>
      <c r="AC117" s="17"/>
    </row>
    <row r="118" s="3" customFormat="1" ht="87" spans="1:29">
      <c r="A118" s="8">
        <f>SUBTOTAL(103,$B$6:B118)*1</f>
        <v>113</v>
      </c>
      <c r="B118" s="8" t="s">
        <v>107</v>
      </c>
      <c r="C118" s="9" t="s">
        <v>518</v>
      </c>
      <c r="D118" s="9" t="s">
        <v>109</v>
      </c>
      <c r="E118" s="10" t="s">
        <v>110</v>
      </c>
      <c r="F118" s="9" t="s">
        <v>111</v>
      </c>
      <c r="G118" s="9" t="s">
        <v>57</v>
      </c>
      <c r="H118" s="9" t="s">
        <v>495</v>
      </c>
      <c r="I118" s="8" t="s">
        <v>166</v>
      </c>
      <c r="J118" s="13" t="s">
        <v>9</v>
      </c>
      <c r="K118" s="13" t="s">
        <v>21</v>
      </c>
      <c r="L118" s="13" t="s">
        <v>45</v>
      </c>
      <c r="M118" s="8" t="s">
        <v>114</v>
      </c>
      <c r="N118" s="9">
        <v>49</v>
      </c>
      <c r="O118" s="9">
        <f t="shared" si="2"/>
        <v>49</v>
      </c>
      <c r="P118" s="8"/>
      <c r="Q118" s="8"/>
      <c r="R118" s="8"/>
      <c r="S118" s="9" t="s">
        <v>519</v>
      </c>
      <c r="T118" s="9" t="s">
        <v>520</v>
      </c>
      <c r="U118" s="8">
        <v>1</v>
      </c>
      <c r="V118" s="8">
        <v>59</v>
      </c>
      <c r="W118" s="8">
        <v>256</v>
      </c>
      <c r="X118" s="8">
        <v>52</v>
      </c>
      <c r="Y118" s="8" t="s">
        <v>117</v>
      </c>
      <c r="Z118" s="8" t="s">
        <v>118</v>
      </c>
      <c r="AA118" s="8" t="s">
        <v>498</v>
      </c>
      <c r="AB118" s="17" t="s">
        <v>120</v>
      </c>
      <c r="AC118" s="17"/>
    </row>
    <row r="119" s="3" customFormat="1" ht="121.8" spans="1:29">
      <c r="A119" s="8">
        <f>SUBTOTAL(103,$B$6:B119)*1</f>
        <v>114</v>
      </c>
      <c r="B119" s="8" t="s">
        <v>107</v>
      </c>
      <c r="C119" s="9" t="s">
        <v>521</v>
      </c>
      <c r="D119" s="9" t="s">
        <v>109</v>
      </c>
      <c r="E119" s="10" t="s">
        <v>110</v>
      </c>
      <c r="F119" s="9" t="s">
        <v>111</v>
      </c>
      <c r="G119" s="9" t="s">
        <v>57</v>
      </c>
      <c r="H119" s="9" t="s">
        <v>522</v>
      </c>
      <c r="I119" s="8"/>
      <c r="J119" s="13" t="s">
        <v>127</v>
      </c>
      <c r="K119" s="13" t="s">
        <v>15</v>
      </c>
      <c r="L119" s="13" t="s">
        <v>27</v>
      </c>
      <c r="M119" s="8" t="s">
        <v>114</v>
      </c>
      <c r="N119" s="9">
        <v>350</v>
      </c>
      <c r="O119" s="9">
        <f t="shared" si="2"/>
        <v>350</v>
      </c>
      <c r="P119" s="8"/>
      <c r="Q119" s="8"/>
      <c r="R119" s="8"/>
      <c r="S119" s="9" t="s">
        <v>523</v>
      </c>
      <c r="T119" s="9" t="s">
        <v>524</v>
      </c>
      <c r="U119" s="8">
        <v>3</v>
      </c>
      <c r="V119" s="8">
        <v>52</v>
      </c>
      <c r="W119" s="8">
        <v>185</v>
      </c>
      <c r="X119" s="8">
        <v>45</v>
      </c>
      <c r="Y119" s="8" t="s">
        <v>117</v>
      </c>
      <c r="Z119" s="8" t="s">
        <v>118</v>
      </c>
      <c r="AA119" s="8" t="s">
        <v>525</v>
      </c>
      <c r="AB119" s="17" t="s">
        <v>120</v>
      </c>
      <c r="AC119" s="17"/>
    </row>
    <row r="120" s="3" customFormat="1" ht="261" spans="1:29">
      <c r="A120" s="8">
        <f>SUBTOTAL(103,$B$6:B120)*1</f>
        <v>115</v>
      </c>
      <c r="B120" s="8" t="s">
        <v>107</v>
      </c>
      <c r="C120" s="9" t="s">
        <v>526</v>
      </c>
      <c r="D120" s="9" t="s">
        <v>109</v>
      </c>
      <c r="E120" s="10" t="s">
        <v>110</v>
      </c>
      <c r="F120" s="9" t="s">
        <v>111</v>
      </c>
      <c r="G120" s="9" t="s">
        <v>57</v>
      </c>
      <c r="H120" s="9" t="s">
        <v>527</v>
      </c>
      <c r="I120" s="8"/>
      <c r="J120" s="13" t="s">
        <v>127</v>
      </c>
      <c r="K120" s="13" t="s">
        <v>18</v>
      </c>
      <c r="L120" s="13" t="s">
        <v>38</v>
      </c>
      <c r="M120" s="8" t="s">
        <v>114</v>
      </c>
      <c r="N120" s="9">
        <v>28</v>
      </c>
      <c r="O120" s="9">
        <f t="shared" si="2"/>
        <v>28</v>
      </c>
      <c r="P120" s="8"/>
      <c r="Q120" s="8"/>
      <c r="R120" s="8"/>
      <c r="S120" s="9" t="s">
        <v>528</v>
      </c>
      <c r="T120" s="9" t="s">
        <v>529</v>
      </c>
      <c r="U120" s="8">
        <v>3</v>
      </c>
      <c r="V120" s="8">
        <v>215</v>
      </c>
      <c r="W120" s="8">
        <v>850</v>
      </c>
      <c r="X120" s="8">
        <v>49</v>
      </c>
      <c r="Y120" s="8" t="s">
        <v>117</v>
      </c>
      <c r="Z120" s="8" t="s">
        <v>118</v>
      </c>
      <c r="AA120" s="8" t="s">
        <v>530</v>
      </c>
      <c r="AB120" s="17" t="s">
        <v>120</v>
      </c>
      <c r="AC120" s="17"/>
    </row>
    <row r="121" s="3" customFormat="1" ht="121.8" spans="1:29">
      <c r="A121" s="8">
        <f>SUBTOTAL(103,$B$6:B121)*1</f>
        <v>116</v>
      </c>
      <c r="B121" s="8" t="s">
        <v>107</v>
      </c>
      <c r="C121" s="9" t="s">
        <v>531</v>
      </c>
      <c r="D121" s="9" t="s">
        <v>227</v>
      </c>
      <c r="E121" s="10" t="s">
        <v>110</v>
      </c>
      <c r="F121" s="9" t="s">
        <v>111</v>
      </c>
      <c r="G121" s="9" t="s">
        <v>57</v>
      </c>
      <c r="H121" s="9" t="s">
        <v>532</v>
      </c>
      <c r="I121" s="8" t="s">
        <v>196</v>
      </c>
      <c r="J121" s="13" t="s">
        <v>9</v>
      </c>
      <c r="K121" s="13" t="s">
        <v>21</v>
      </c>
      <c r="L121" s="13" t="s">
        <v>45</v>
      </c>
      <c r="M121" s="8" t="s">
        <v>114</v>
      </c>
      <c r="N121" s="9">
        <v>14</v>
      </c>
      <c r="O121" s="9">
        <f t="shared" si="2"/>
        <v>14</v>
      </c>
      <c r="P121" s="8"/>
      <c r="Q121" s="8"/>
      <c r="R121" s="8"/>
      <c r="S121" s="9" t="s">
        <v>533</v>
      </c>
      <c r="T121" s="9" t="s">
        <v>534</v>
      </c>
      <c r="U121" s="8">
        <v>1</v>
      </c>
      <c r="V121" s="8">
        <v>156</v>
      </c>
      <c r="W121" s="8">
        <v>552</v>
      </c>
      <c r="X121" s="8">
        <v>118</v>
      </c>
      <c r="Y121" s="8" t="s">
        <v>117</v>
      </c>
      <c r="Z121" s="8" t="s">
        <v>118</v>
      </c>
      <c r="AA121" s="8" t="s">
        <v>535</v>
      </c>
      <c r="AB121" s="17" t="s">
        <v>120</v>
      </c>
      <c r="AC121" s="17"/>
    </row>
    <row r="122" s="3" customFormat="1" ht="69.6" spans="1:29">
      <c r="A122" s="8">
        <f>SUBTOTAL(103,$B$6:B122)*1</f>
        <v>117</v>
      </c>
      <c r="B122" s="8" t="s">
        <v>107</v>
      </c>
      <c r="C122" s="9" t="s">
        <v>429</v>
      </c>
      <c r="D122" s="9" t="s">
        <v>109</v>
      </c>
      <c r="E122" s="10" t="s">
        <v>110</v>
      </c>
      <c r="F122" s="9" t="s">
        <v>111</v>
      </c>
      <c r="G122" s="9" t="s">
        <v>57</v>
      </c>
      <c r="H122" s="9" t="s">
        <v>532</v>
      </c>
      <c r="I122" s="8" t="s">
        <v>196</v>
      </c>
      <c r="J122" s="13" t="s">
        <v>127</v>
      </c>
      <c r="K122" s="13" t="s">
        <v>7</v>
      </c>
      <c r="L122" s="13" t="s">
        <v>7</v>
      </c>
      <c r="M122" s="8" t="s">
        <v>114</v>
      </c>
      <c r="N122" s="9">
        <v>30</v>
      </c>
      <c r="O122" s="9">
        <f t="shared" si="2"/>
        <v>30</v>
      </c>
      <c r="P122" s="8"/>
      <c r="Q122" s="8"/>
      <c r="R122" s="8"/>
      <c r="S122" s="9" t="s">
        <v>430</v>
      </c>
      <c r="T122" s="9" t="s">
        <v>536</v>
      </c>
      <c r="U122" s="8">
        <v>1</v>
      </c>
      <c r="V122" s="8">
        <v>14</v>
      </c>
      <c r="W122" s="8">
        <v>43</v>
      </c>
      <c r="X122" s="8">
        <v>43</v>
      </c>
      <c r="Y122" s="8" t="s">
        <v>117</v>
      </c>
      <c r="Z122" s="8" t="s">
        <v>118</v>
      </c>
      <c r="AA122" s="8" t="s">
        <v>535</v>
      </c>
      <c r="AB122" s="17" t="s">
        <v>120</v>
      </c>
      <c r="AC122" s="17"/>
    </row>
    <row r="123" s="3" customFormat="1" ht="87" spans="1:29">
      <c r="A123" s="8">
        <f>SUBTOTAL(103,$B$6:B123)*1</f>
        <v>118</v>
      </c>
      <c r="B123" s="8" t="s">
        <v>107</v>
      </c>
      <c r="C123" s="9" t="s">
        <v>537</v>
      </c>
      <c r="D123" s="9" t="s">
        <v>109</v>
      </c>
      <c r="E123" s="10" t="s">
        <v>110</v>
      </c>
      <c r="F123" s="9" t="s">
        <v>111</v>
      </c>
      <c r="G123" s="9" t="s">
        <v>57</v>
      </c>
      <c r="H123" s="9" t="s">
        <v>538</v>
      </c>
      <c r="I123" s="8" t="s">
        <v>178</v>
      </c>
      <c r="J123" s="13" t="s">
        <v>9</v>
      </c>
      <c r="K123" s="13" t="s">
        <v>21</v>
      </c>
      <c r="L123" s="13" t="s">
        <v>45</v>
      </c>
      <c r="M123" s="8" t="s">
        <v>114</v>
      </c>
      <c r="N123" s="9">
        <v>20</v>
      </c>
      <c r="O123" s="9">
        <f t="shared" si="2"/>
        <v>20</v>
      </c>
      <c r="P123" s="8"/>
      <c r="Q123" s="8"/>
      <c r="R123" s="8"/>
      <c r="S123" s="9" t="s">
        <v>539</v>
      </c>
      <c r="T123" s="9" t="s">
        <v>540</v>
      </c>
      <c r="U123" s="8">
        <v>1</v>
      </c>
      <c r="V123" s="8">
        <v>209</v>
      </c>
      <c r="W123" s="8">
        <v>852</v>
      </c>
      <c r="X123" s="8">
        <v>267</v>
      </c>
      <c r="Y123" s="8" t="s">
        <v>117</v>
      </c>
      <c r="Z123" s="8" t="s">
        <v>118</v>
      </c>
      <c r="AA123" s="8" t="s">
        <v>541</v>
      </c>
      <c r="AB123" s="17" t="s">
        <v>120</v>
      </c>
      <c r="AC123" s="17"/>
    </row>
    <row r="124" s="3" customFormat="1" ht="87" spans="1:29">
      <c r="A124" s="8">
        <f>SUBTOTAL(103,$B$6:B124)*1</f>
        <v>119</v>
      </c>
      <c r="B124" s="8" t="s">
        <v>107</v>
      </c>
      <c r="C124" s="9" t="s">
        <v>542</v>
      </c>
      <c r="D124" s="9" t="s">
        <v>109</v>
      </c>
      <c r="E124" s="10" t="s">
        <v>110</v>
      </c>
      <c r="F124" s="9" t="s">
        <v>111</v>
      </c>
      <c r="G124" s="9" t="s">
        <v>57</v>
      </c>
      <c r="H124" s="9" t="s">
        <v>538</v>
      </c>
      <c r="I124" s="8" t="s">
        <v>178</v>
      </c>
      <c r="J124" s="13" t="s">
        <v>9</v>
      </c>
      <c r="K124" s="13" t="s">
        <v>21</v>
      </c>
      <c r="L124" s="13" t="s">
        <v>43</v>
      </c>
      <c r="M124" s="8" t="s">
        <v>114</v>
      </c>
      <c r="N124" s="9">
        <v>18</v>
      </c>
      <c r="O124" s="9">
        <f t="shared" si="2"/>
        <v>18</v>
      </c>
      <c r="P124" s="8"/>
      <c r="Q124" s="8"/>
      <c r="R124" s="8"/>
      <c r="S124" s="9" t="s">
        <v>543</v>
      </c>
      <c r="T124" s="9" t="s">
        <v>544</v>
      </c>
      <c r="U124" s="8">
        <v>1</v>
      </c>
      <c r="V124" s="8">
        <v>209</v>
      </c>
      <c r="W124" s="8">
        <v>852</v>
      </c>
      <c r="X124" s="8">
        <v>267</v>
      </c>
      <c r="Y124" s="8" t="s">
        <v>117</v>
      </c>
      <c r="Z124" s="8" t="s">
        <v>118</v>
      </c>
      <c r="AA124" s="8" t="s">
        <v>541</v>
      </c>
      <c r="AB124" s="17" t="s">
        <v>120</v>
      </c>
      <c r="AC124" s="17"/>
    </row>
    <row r="125" s="3" customFormat="1" ht="87" spans="1:29">
      <c r="A125" s="8">
        <f>SUBTOTAL(103,$B$6:B125)*1</f>
        <v>120</v>
      </c>
      <c r="B125" s="8" t="s">
        <v>107</v>
      </c>
      <c r="C125" s="9" t="s">
        <v>545</v>
      </c>
      <c r="D125" s="9" t="s">
        <v>109</v>
      </c>
      <c r="E125" s="10" t="s">
        <v>110</v>
      </c>
      <c r="F125" s="9" t="s">
        <v>111</v>
      </c>
      <c r="G125" s="9" t="s">
        <v>57</v>
      </c>
      <c r="H125" s="9" t="s">
        <v>538</v>
      </c>
      <c r="I125" s="8" t="s">
        <v>178</v>
      </c>
      <c r="J125" s="13" t="s">
        <v>9</v>
      </c>
      <c r="K125" s="13" t="s">
        <v>21</v>
      </c>
      <c r="L125" s="13" t="s">
        <v>45</v>
      </c>
      <c r="M125" s="8" t="s">
        <v>114</v>
      </c>
      <c r="N125" s="9">
        <v>19.5</v>
      </c>
      <c r="O125" s="9">
        <f t="shared" si="2"/>
        <v>19.5</v>
      </c>
      <c r="P125" s="8"/>
      <c r="Q125" s="8"/>
      <c r="R125" s="8"/>
      <c r="S125" s="9" t="s">
        <v>546</v>
      </c>
      <c r="T125" s="9" t="s">
        <v>547</v>
      </c>
      <c r="U125" s="8">
        <v>1</v>
      </c>
      <c r="V125" s="8">
        <v>209</v>
      </c>
      <c r="W125" s="8">
        <v>852</v>
      </c>
      <c r="X125" s="8">
        <v>267</v>
      </c>
      <c r="Y125" s="8" t="s">
        <v>117</v>
      </c>
      <c r="Z125" s="8" t="s">
        <v>118</v>
      </c>
      <c r="AA125" s="8" t="s">
        <v>541</v>
      </c>
      <c r="AB125" s="17" t="s">
        <v>120</v>
      </c>
      <c r="AC125" s="17"/>
    </row>
    <row r="126" s="3" customFormat="1" ht="69.6" spans="1:29">
      <c r="A126" s="8">
        <f>SUBTOTAL(103,$B$6:B126)*1</f>
        <v>121</v>
      </c>
      <c r="B126" s="8" t="s">
        <v>107</v>
      </c>
      <c r="C126" s="9" t="s">
        <v>429</v>
      </c>
      <c r="D126" s="9" t="s">
        <v>109</v>
      </c>
      <c r="E126" s="10" t="s">
        <v>110</v>
      </c>
      <c r="F126" s="9" t="s">
        <v>111</v>
      </c>
      <c r="G126" s="9" t="s">
        <v>57</v>
      </c>
      <c r="H126" s="9" t="s">
        <v>538</v>
      </c>
      <c r="I126" s="8" t="s">
        <v>178</v>
      </c>
      <c r="J126" s="13" t="s">
        <v>127</v>
      </c>
      <c r="K126" s="13" t="s">
        <v>15</v>
      </c>
      <c r="L126" s="13" t="s">
        <v>29</v>
      </c>
      <c r="M126" s="8" t="s">
        <v>114</v>
      </c>
      <c r="N126" s="9">
        <v>100</v>
      </c>
      <c r="O126" s="9">
        <f t="shared" si="2"/>
        <v>100</v>
      </c>
      <c r="P126" s="8"/>
      <c r="Q126" s="8"/>
      <c r="R126" s="8"/>
      <c r="S126" s="9" t="s">
        <v>451</v>
      </c>
      <c r="T126" s="9" t="s">
        <v>548</v>
      </c>
      <c r="U126" s="8">
        <v>1</v>
      </c>
      <c r="V126" s="8">
        <v>14</v>
      </c>
      <c r="W126" s="8">
        <v>59</v>
      </c>
      <c r="X126" s="8">
        <v>59</v>
      </c>
      <c r="Y126" s="8" t="s">
        <v>117</v>
      </c>
      <c r="Z126" s="8" t="s">
        <v>453</v>
      </c>
      <c r="AA126" s="8" t="s">
        <v>541</v>
      </c>
      <c r="AB126" s="17" t="s">
        <v>120</v>
      </c>
      <c r="AC126" s="17"/>
    </row>
    <row r="127" s="3" customFormat="1" ht="87" spans="1:29">
      <c r="A127" s="8">
        <f>SUBTOTAL(103,$B$6:B127)*1</f>
        <v>122</v>
      </c>
      <c r="B127" s="8" t="s">
        <v>107</v>
      </c>
      <c r="C127" s="9" t="s">
        <v>549</v>
      </c>
      <c r="D127" s="9" t="s">
        <v>109</v>
      </c>
      <c r="E127" s="10" t="s">
        <v>110</v>
      </c>
      <c r="F127" s="9" t="s">
        <v>111</v>
      </c>
      <c r="G127" s="9" t="s">
        <v>57</v>
      </c>
      <c r="H127" s="9" t="s">
        <v>550</v>
      </c>
      <c r="I127" s="8" t="s">
        <v>196</v>
      </c>
      <c r="J127" s="13" t="s">
        <v>9</v>
      </c>
      <c r="K127" s="13" t="s">
        <v>21</v>
      </c>
      <c r="L127" s="13" t="s">
        <v>45</v>
      </c>
      <c r="M127" s="8" t="s">
        <v>114</v>
      </c>
      <c r="N127" s="9">
        <v>48.5</v>
      </c>
      <c r="O127" s="9">
        <f t="shared" si="2"/>
        <v>48.5</v>
      </c>
      <c r="P127" s="8"/>
      <c r="Q127" s="8"/>
      <c r="R127" s="8"/>
      <c r="S127" s="9" t="s">
        <v>551</v>
      </c>
      <c r="T127" s="9" t="s">
        <v>552</v>
      </c>
      <c r="U127" s="8">
        <v>1</v>
      </c>
      <c r="V127" s="8">
        <v>112</v>
      </c>
      <c r="W127" s="8">
        <v>478</v>
      </c>
      <c r="X127" s="8">
        <v>158</v>
      </c>
      <c r="Y127" s="8" t="s">
        <v>117</v>
      </c>
      <c r="Z127" s="8" t="s">
        <v>118</v>
      </c>
      <c r="AA127" s="8" t="s">
        <v>553</v>
      </c>
      <c r="AB127" s="17" t="s">
        <v>120</v>
      </c>
      <c r="AC127" s="17"/>
    </row>
    <row r="128" s="3" customFormat="1" ht="87" spans="1:29">
      <c r="A128" s="8">
        <f>SUBTOTAL(103,$B$6:B128)*1</f>
        <v>123</v>
      </c>
      <c r="B128" s="8" t="s">
        <v>107</v>
      </c>
      <c r="C128" s="9" t="s">
        <v>554</v>
      </c>
      <c r="D128" s="9" t="s">
        <v>109</v>
      </c>
      <c r="E128" s="10" t="s">
        <v>110</v>
      </c>
      <c r="F128" s="9" t="s">
        <v>111</v>
      </c>
      <c r="G128" s="9" t="s">
        <v>57</v>
      </c>
      <c r="H128" s="9" t="s">
        <v>550</v>
      </c>
      <c r="I128" s="8" t="s">
        <v>196</v>
      </c>
      <c r="J128" s="13" t="s">
        <v>9</v>
      </c>
      <c r="K128" s="13" t="s">
        <v>21</v>
      </c>
      <c r="L128" s="13" t="s">
        <v>42</v>
      </c>
      <c r="M128" s="8" t="s">
        <v>114</v>
      </c>
      <c r="N128" s="9">
        <v>16</v>
      </c>
      <c r="O128" s="9">
        <f t="shared" si="2"/>
        <v>16</v>
      </c>
      <c r="P128" s="8"/>
      <c r="Q128" s="8"/>
      <c r="R128" s="8"/>
      <c r="S128" s="9" t="s">
        <v>555</v>
      </c>
      <c r="T128" s="9" t="s">
        <v>556</v>
      </c>
      <c r="U128" s="8">
        <v>1</v>
      </c>
      <c r="V128" s="8">
        <v>59</v>
      </c>
      <c r="W128" s="8">
        <v>219</v>
      </c>
      <c r="X128" s="8">
        <v>67</v>
      </c>
      <c r="Y128" s="8" t="s">
        <v>117</v>
      </c>
      <c r="Z128" s="8" t="s">
        <v>118</v>
      </c>
      <c r="AA128" s="8" t="s">
        <v>553</v>
      </c>
      <c r="AB128" s="17" t="s">
        <v>120</v>
      </c>
      <c r="AC128" s="17"/>
    </row>
    <row r="129" s="3" customFormat="1" ht="87" spans="1:29">
      <c r="A129" s="8">
        <f>SUBTOTAL(103,$B$6:B129)*1</f>
        <v>124</v>
      </c>
      <c r="B129" s="8" t="s">
        <v>107</v>
      </c>
      <c r="C129" s="9" t="s">
        <v>557</v>
      </c>
      <c r="D129" s="9" t="s">
        <v>109</v>
      </c>
      <c r="E129" s="10" t="s">
        <v>110</v>
      </c>
      <c r="F129" s="9" t="s">
        <v>111</v>
      </c>
      <c r="G129" s="9" t="s">
        <v>57</v>
      </c>
      <c r="H129" s="9" t="s">
        <v>550</v>
      </c>
      <c r="I129" s="8" t="s">
        <v>196</v>
      </c>
      <c r="J129" s="13" t="s">
        <v>9</v>
      </c>
      <c r="K129" s="13" t="s">
        <v>21</v>
      </c>
      <c r="L129" s="13" t="s">
        <v>44</v>
      </c>
      <c r="M129" s="8" t="s">
        <v>114</v>
      </c>
      <c r="N129" s="9">
        <v>28</v>
      </c>
      <c r="O129" s="9">
        <f t="shared" si="2"/>
        <v>28</v>
      </c>
      <c r="P129" s="8"/>
      <c r="Q129" s="8"/>
      <c r="R129" s="8"/>
      <c r="S129" s="9" t="s">
        <v>558</v>
      </c>
      <c r="T129" s="9" t="s">
        <v>559</v>
      </c>
      <c r="U129" s="8">
        <v>1</v>
      </c>
      <c r="V129" s="8">
        <v>27</v>
      </c>
      <c r="W129" s="8">
        <v>103</v>
      </c>
      <c r="X129" s="8">
        <v>32</v>
      </c>
      <c r="Y129" s="8" t="s">
        <v>117</v>
      </c>
      <c r="Z129" s="8" t="s">
        <v>133</v>
      </c>
      <c r="AA129" s="8" t="s">
        <v>553</v>
      </c>
      <c r="AB129" s="17" t="s">
        <v>120</v>
      </c>
      <c r="AC129" s="17"/>
    </row>
    <row r="130" s="3" customFormat="1" ht="69.6" spans="1:29">
      <c r="A130" s="8">
        <f>SUBTOTAL(103,$B$6:B130)*1</f>
        <v>125</v>
      </c>
      <c r="B130" s="8" t="s">
        <v>107</v>
      </c>
      <c r="C130" s="9" t="s">
        <v>429</v>
      </c>
      <c r="D130" s="9" t="s">
        <v>109</v>
      </c>
      <c r="E130" s="10" t="s">
        <v>110</v>
      </c>
      <c r="F130" s="9" t="s">
        <v>111</v>
      </c>
      <c r="G130" s="9" t="s">
        <v>57</v>
      </c>
      <c r="H130" s="9" t="s">
        <v>550</v>
      </c>
      <c r="I130" s="8" t="s">
        <v>196</v>
      </c>
      <c r="J130" s="13" t="s">
        <v>127</v>
      </c>
      <c r="K130" s="13" t="s">
        <v>7</v>
      </c>
      <c r="L130" s="13" t="s">
        <v>7</v>
      </c>
      <c r="M130" s="8" t="s">
        <v>114</v>
      </c>
      <c r="N130" s="9">
        <v>30</v>
      </c>
      <c r="O130" s="9">
        <f t="shared" si="2"/>
        <v>30</v>
      </c>
      <c r="P130" s="8"/>
      <c r="Q130" s="8"/>
      <c r="R130" s="8"/>
      <c r="S130" s="9" t="s">
        <v>430</v>
      </c>
      <c r="T130" s="9" t="s">
        <v>560</v>
      </c>
      <c r="U130" s="8">
        <v>1</v>
      </c>
      <c r="V130" s="8">
        <v>19</v>
      </c>
      <c r="W130" s="8">
        <v>53</v>
      </c>
      <c r="X130" s="8">
        <v>53</v>
      </c>
      <c r="Y130" s="8" t="s">
        <v>117</v>
      </c>
      <c r="Z130" s="8" t="s">
        <v>118</v>
      </c>
      <c r="AA130" s="8" t="s">
        <v>553</v>
      </c>
      <c r="AB130" s="17" t="s">
        <v>120</v>
      </c>
      <c r="AC130" s="17"/>
    </row>
    <row r="131" s="3" customFormat="1" ht="104.4" spans="1:29">
      <c r="A131" s="8">
        <f>SUBTOTAL(103,$B$6:B131)*1</f>
        <v>126</v>
      </c>
      <c r="B131" s="8" t="s">
        <v>107</v>
      </c>
      <c r="C131" s="9" t="s">
        <v>561</v>
      </c>
      <c r="D131" s="9" t="s">
        <v>109</v>
      </c>
      <c r="E131" s="10" t="s">
        <v>110</v>
      </c>
      <c r="F131" s="9" t="s">
        <v>111</v>
      </c>
      <c r="G131" s="9" t="s">
        <v>57</v>
      </c>
      <c r="H131" s="9" t="s">
        <v>562</v>
      </c>
      <c r="I131" s="8" t="s">
        <v>166</v>
      </c>
      <c r="J131" s="13" t="s">
        <v>9</v>
      </c>
      <c r="K131" s="13" t="s">
        <v>21</v>
      </c>
      <c r="L131" s="13" t="s">
        <v>45</v>
      </c>
      <c r="M131" s="8" t="s">
        <v>114</v>
      </c>
      <c r="N131" s="9">
        <v>25</v>
      </c>
      <c r="O131" s="9">
        <f t="shared" si="2"/>
        <v>25</v>
      </c>
      <c r="P131" s="8"/>
      <c r="Q131" s="8"/>
      <c r="R131" s="8"/>
      <c r="S131" s="9" t="s">
        <v>563</v>
      </c>
      <c r="T131" s="9" t="s">
        <v>564</v>
      </c>
      <c r="U131" s="8">
        <v>1</v>
      </c>
      <c r="V131" s="8">
        <v>241</v>
      </c>
      <c r="W131" s="8">
        <v>931</v>
      </c>
      <c r="X131" s="8">
        <v>138</v>
      </c>
      <c r="Y131" s="8" t="s">
        <v>117</v>
      </c>
      <c r="Z131" s="8" t="s">
        <v>118</v>
      </c>
      <c r="AA131" s="8" t="s">
        <v>565</v>
      </c>
      <c r="AB131" s="17" t="s">
        <v>120</v>
      </c>
      <c r="AC131" s="17"/>
    </row>
    <row r="132" s="3" customFormat="1" ht="69.6" spans="1:29">
      <c r="A132" s="8">
        <f>SUBTOTAL(103,$B$6:B132)*1</f>
        <v>127</v>
      </c>
      <c r="B132" s="8" t="s">
        <v>107</v>
      </c>
      <c r="C132" s="9" t="s">
        <v>429</v>
      </c>
      <c r="D132" s="9" t="s">
        <v>109</v>
      </c>
      <c r="E132" s="10" t="s">
        <v>110</v>
      </c>
      <c r="F132" s="9" t="s">
        <v>111</v>
      </c>
      <c r="G132" s="9" t="s">
        <v>57</v>
      </c>
      <c r="H132" s="9" t="s">
        <v>562</v>
      </c>
      <c r="I132" s="8" t="s">
        <v>166</v>
      </c>
      <c r="J132" s="13" t="s">
        <v>127</v>
      </c>
      <c r="K132" s="13" t="s">
        <v>7</v>
      </c>
      <c r="L132" s="13" t="s">
        <v>7</v>
      </c>
      <c r="M132" s="8" t="s">
        <v>114</v>
      </c>
      <c r="N132" s="9">
        <v>200</v>
      </c>
      <c r="O132" s="9">
        <f t="shared" si="2"/>
        <v>200</v>
      </c>
      <c r="P132" s="8"/>
      <c r="Q132" s="8"/>
      <c r="R132" s="8"/>
      <c r="S132" s="9" t="s">
        <v>566</v>
      </c>
      <c r="T132" s="9" t="s">
        <v>567</v>
      </c>
      <c r="U132" s="8">
        <v>1</v>
      </c>
      <c r="V132" s="8">
        <v>36</v>
      </c>
      <c r="W132" s="8">
        <v>148</v>
      </c>
      <c r="X132" s="8">
        <v>148</v>
      </c>
      <c r="Y132" s="8" t="s">
        <v>117</v>
      </c>
      <c r="Z132" s="8" t="s">
        <v>118</v>
      </c>
      <c r="AA132" s="8" t="s">
        <v>565</v>
      </c>
      <c r="AB132" s="17" t="s">
        <v>120</v>
      </c>
      <c r="AC132" s="17"/>
    </row>
    <row r="133" s="3" customFormat="1" ht="69.6" spans="1:29">
      <c r="A133" s="8">
        <f>SUBTOTAL(103,$B$6:B133)*1</f>
        <v>128</v>
      </c>
      <c r="B133" s="8" t="s">
        <v>107</v>
      </c>
      <c r="C133" s="9" t="s">
        <v>568</v>
      </c>
      <c r="D133" s="9" t="s">
        <v>109</v>
      </c>
      <c r="E133" s="10" t="s">
        <v>110</v>
      </c>
      <c r="F133" s="9" t="s">
        <v>111</v>
      </c>
      <c r="G133" s="9" t="s">
        <v>57</v>
      </c>
      <c r="H133" s="9" t="s">
        <v>569</v>
      </c>
      <c r="I133" s="8" t="s">
        <v>178</v>
      </c>
      <c r="J133" s="13" t="s">
        <v>127</v>
      </c>
      <c r="K133" s="13" t="s">
        <v>15</v>
      </c>
      <c r="L133" s="13" t="s">
        <v>26</v>
      </c>
      <c r="M133" s="8" t="s">
        <v>114</v>
      </c>
      <c r="N133" s="9">
        <v>21</v>
      </c>
      <c r="O133" s="9">
        <f t="shared" si="2"/>
        <v>21</v>
      </c>
      <c r="P133" s="8"/>
      <c r="Q133" s="8"/>
      <c r="R133" s="8"/>
      <c r="S133" s="9" t="s">
        <v>570</v>
      </c>
      <c r="T133" s="9" t="s">
        <v>571</v>
      </c>
      <c r="U133" s="8">
        <v>1</v>
      </c>
      <c r="V133" s="8">
        <v>53</v>
      </c>
      <c r="W133" s="8">
        <v>208</v>
      </c>
      <c r="X133" s="8">
        <v>15</v>
      </c>
      <c r="Y133" s="8" t="s">
        <v>117</v>
      </c>
      <c r="Z133" s="8" t="s">
        <v>118</v>
      </c>
      <c r="AA133" s="8" t="s">
        <v>572</v>
      </c>
      <c r="AB133" s="17" t="s">
        <v>120</v>
      </c>
      <c r="AC133" s="17"/>
    </row>
    <row r="134" s="3" customFormat="1" ht="87" spans="1:29">
      <c r="A134" s="8">
        <f>SUBTOTAL(103,$B$6:B134)*1</f>
        <v>129</v>
      </c>
      <c r="B134" s="8" t="s">
        <v>107</v>
      </c>
      <c r="C134" s="9" t="s">
        <v>573</v>
      </c>
      <c r="D134" s="9" t="s">
        <v>109</v>
      </c>
      <c r="E134" s="10" t="s">
        <v>110</v>
      </c>
      <c r="F134" s="9" t="s">
        <v>111</v>
      </c>
      <c r="G134" s="9" t="s">
        <v>57</v>
      </c>
      <c r="H134" s="9" t="s">
        <v>569</v>
      </c>
      <c r="I134" s="8" t="s">
        <v>178</v>
      </c>
      <c r="J134" s="13" t="s">
        <v>9</v>
      </c>
      <c r="K134" s="13" t="s">
        <v>21</v>
      </c>
      <c r="L134" s="13" t="s">
        <v>42</v>
      </c>
      <c r="M134" s="8" t="s">
        <v>114</v>
      </c>
      <c r="N134" s="9">
        <v>22</v>
      </c>
      <c r="O134" s="9">
        <f t="shared" si="2"/>
        <v>22</v>
      </c>
      <c r="P134" s="8"/>
      <c r="Q134" s="8"/>
      <c r="R134" s="8"/>
      <c r="S134" s="9" t="s">
        <v>574</v>
      </c>
      <c r="T134" s="9" t="s">
        <v>575</v>
      </c>
      <c r="U134" s="8">
        <v>1</v>
      </c>
      <c r="V134" s="8">
        <v>46</v>
      </c>
      <c r="W134" s="8">
        <v>212</v>
      </c>
      <c r="X134" s="8">
        <v>11</v>
      </c>
      <c r="Y134" s="8" t="s">
        <v>117</v>
      </c>
      <c r="Z134" s="8" t="s">
        <v>118</v>
      </c>
      <c r="AA134" s="8" t="s">
        <v>572</v>
      </c>
      <c r="AB134" s="17" t="s">
        <v>120</v>
      </c>
      <c r="AC134" s="17"/>
    </row>
    <row r="135" s="3" customFormat="1" ht="87" spans="1:29">
      <c r="A135" s="8">
        <f>SUBTOTAL(103,$B$6:B135)*1</f>
        <v>130</v>
      </c>
      <c r="B135" s="8" t="s">
        <v>107</v>
      </c>
      <c r="C135" s="9" t="s">
        <v>576</v>
      </c>
      <c r="D135" s="9" t="s">
        <v>109</v>
      </c>
      <c r="E135" s="10" t="s">
        <v>110</v>
      </c>
      <c r="F135" s="9" t="s">
        <v>111</v>
      </c>
      <c r="G135" s="9" t="s">
        <v>57</v>
      </c>
      <c r="H135" s="9" t="s">
        <v>569</v>
      </c>
      <c r="I135" s="8" t="s">
        <v>178</v>
      </c>
      <c r="J135" s="13" t="s">
        <v>9</v>
      </c>
      <c r="K135" s="13" t="s">
        <v>21</v>
      </c>
      <c r="L135" s="13" t="s">
        <v>45</v>
      </c>
      <c r="M135" s="8" t="s">
        <v>114</v>
      </c>
      <c r="N135" s="9">
        <v>17</v>
      </c>
      <c r="O135" s="9">
        <f t="shared" si="2"/>
        <v>17</v>
      </c>
      <c r="P135" s="8"/>
      <c r="Q135" s="8"/>
      <c r="R135" s="8"/>
      <c r="S135" s="9" t="s">
        <v>577</v>
      </c>
      <c r="T135" s="9" t="s">
        <v>578</v>
      </c>
      <c r="U135" s="8">
        <v>1</v>
      </c>
      <c r="V135" s="8">
        <v>48</v>
      </c>
      <c r="W135" s="8">
        <v>220</v>
      </c>
      <c r="X135" s="8">
        <v>13</v>
      </c>
      <c r="Y135" s="8" t="s">
        <v>117</v>
      </c>
      <c r="Z135" s="8" t="s">
        <v>118</v>
      </c>
      <c r="AA135" s="8" t="s">
        <v>572</v>
      </c>
      <c r="AB135" s="17" t="s">
        <v>120</v>
      </c>
      <c r="AC135" s="17"/>
    </row>
    <row r="136" s="3" customFormat="1" ht="69.6" spans="1:29">
      <c r="A136" s="8">
        <f>SUBTOTAL(103,$B$6:B136)*1</f>
        <v>131</v>
      </c>
      <c r="B136" s="8" t="s">
        <v>107</v>
      </c>
      <c r="C136" s="9" t="s">
        <v>429</v>
      </c>
      <c r="D136" s="9" t="s">
        <v>109</v>
      </c>
      <c r="E136" s="10" t="s">
        <v>110</v>
      </c>
      <c r="F136" s="9" t="s">
        <v>111</v>
      </c>
      <c r="G136" s="9" t="s">
        <v>57</v>
      </c>
      <c r="H136" s="9" t="s">
        <v>569</v>
      </c>
      <c r="I136" s="8" t="s">
        <v>178</v>
      </c>
      <c r="J136" s="13" t="s">
        <v>127</v>
      </c>
      <c r="K136" s="13" t="s">
        <v>15</v>
      </c>
      <c r="L136" s="13" t="s">
        <v>29</v>
      </c>
      <c r="M136" s="8" t="s">
        <v>114</v>
      </c>
      <c r="N136" s="9">
        <v>100</v>
      </c>
      <c r="O136" s="9">
        <f t="shared" si="2"/>
        <v>100</v>
      </c>
      <c r="P136" s="8"/>
      <c r="Q136" s="8"/>
      <c r="R136" s="8"/>
      <c r="S136" s="9" t="s">
        <v>451</v>
      </c>
      <c r="T136" s="9" t="s">
        <v>579</v>
      </c>
      <c r="U136" s="8">
        <v>1</v>
      </c>
      <c r="V136" s="8">
        <v>24</v>
      </c>
      <c r="W136" s="8">
        <v>81</v>
      </c>
      <c r="X136" s="8">
        <v>81</v>
      </c>
      <c r="Y136" s="8" t="s">
        <v>117</v>
      </c>
      <c r="Z136" s="8" t="s">
        <v>453</v>
      </c>
      <c r="AA136" s="8" t="s">
        <v>572</v>
      </c>
      <c r="AB136" s="17" t="s">
        <v>120</v>
      </c>
      <c r="AC136" s="17"/>
    </row>
    <row r="137" s="3" customFormat="1" ht="87" spans="1:29">
      <c r="A137" s="8">
        <f>SUBTOTAL(103,$B$6:B137)*1</f>
        <v>132</v>
      </c>
      <c r="B137" s="8" t="s">
        <v>107</v>
      </c>
      <c r="C137" s="9" t="s">
        <v>580</v>
      </c>
      <c r="D137" s="9" t="s">
        <v>109</v>
      </c>
      <c r="E137" s="10" t="s">
        <v>110</v>
      </c>
      <c r="F137" s="9" t="s">
        <v>111</v>
      </c>
      <c r="G137" s="9" t="s">
        <v>57</v>
      </c>
      <c r="H137" s="9" t="s">
        <v>581</v>
      </c>
      <c r="I137" s="8" t="s">
        <v>178</v>
      </c>
      <c r="J137" s="13" t="s">
        <v>9</v>
      </c>
      <c r="K137" s="13" t="s">
        <v>21</v>
      </c>
      <c r="L137" s="13" t="s">
        <v>44</v>
      </c>
      <c r="M137" s="8" t="s">
        <v>114</v>
      </c>
      <c r="N137" s="9">
        <v>12</v>
      </c>
      <c r="O137" s="9">
        <f t="shared" si="2"/>
        <v>12</v>
      </c>
      <c r="P137" s="8"/>
      <c r="Q137" s="8"/>
      <c r="R137" s="8"/>
      <c r="S137" s="9" t="s">
        <v>582</v>
      </c>
      <c r="T137" s="9" t="s">
        <v>583</v>
      </c>
      <c r="U137" s="8">
        <v>1</v>
      </c>
      <c r="V137" s="8">
        <v>25</v>
      </c>
      <c r="W137" s="8">
        <v>73</v>
      </c>
      <c r="X137" s="8">
        <v>7</v>
      </c>
      <c r="Y137" s="8" t="s">
        <v>117</v>
      </c>
      <c r="Z137" s="8" t="s">
        <v>133</v>
      </c>
      <c r="AA137" s="8" t="s">
        <v>584</v>
      </c>
      <c r="AB137" s="17" t="s">
        <v>120</v>
      </c>
      <c r="AC137" s="17"/>
    </row>
    <row r="138" s="3" customFormat="1" ht="52.2" spans="1:29">
      <c r="A138" s="8">
        <f>SUBTOTAL(103,$B$6:B138)*1</f>
        <v>133</v>
      </c>
      <c r="B138" s="8" t="s">
        <v>107</v>
      </c>
      <c r="C138" s="9" t="s">
        <v>585</v>
      </c>
      <c r="D138" s="9" t="s">
        <v>109</v>
      </c>
      <c r="E138" s="10" t="s">
        <v>110</v>
      </c>
      <c r="F138" s="9" t="s">
        <v>111</v>
      </c>
      <c r="G138" s="9" t="s">
        <v>57</v>
      </c>
      <c r="H138" s="9" t="s">
        <v>581</v>
      </c>
      <c r="I138" s="8" t="s">
        <v>178</v>
      </c>
      <c r="J138" s="13" t="s">
        <v>113</v>
      </c>
      <c r="K138" s="13" t="s">
        <v>25</v>
      </c>
      <c r="L138" s="13" t="s">
        <v>51</v>
      </c>
      <c r="M138" s="8" t="s">
        <v>114</v>
      </c>
      <c r="N138" s="9">
        <v>15</v>
      </c>
      <c r="O138" s="9">
        <f t="shared" si="2"/>
        <v>15</v>
      </c>
      <c r="P138" s="8"/>
      <c r="Q138" s="8"/>
      <c r="R138" s="8"/>
      <c r="S138" s="9" t="s">
        <v>586</v>
      </c>
      <c r="T138" s="9" t="s">
        <v>587</v>
      </c>
      <c r="U138" s="8">
        <v>1</v>
      </c>
      <c r="V138" s="8">
        <v>16</v>
      </c>
      <c r="W138" s="8">
        <v>66</v>
      </c>
      <c r="X138" s="8">
        <v>10</v>
      </c>
      <c r="Y138" s="8" t="s">
        <v>117</v>
      </c>
      <c r="Z138" s="8" t="s">
        <v>403</v>
      </c>
      <c r="AA138" s="8" t="s">
        <v>584</v>
      </c>
      <c r="AB138" s="17" t="s">
        <v>120</v>
      </c>
      <c r="AC138" s="17"/>
    </row>
    <row r="139" s="3" customFormat="1" ht="87" spans="1:29">
      <c r="A139" s="8">
        <f>SUBTOTAL(103,$B$6:B139)*1</f>
        <v>134</v>
      </c>
      <c r="B139" s="8" t="s">
        <v>107</v>
      </c>
      <c r="C139" s="9" t="s">
        <v>588</v>
      </c>
      <c r="D139" s="9" t="s">
        <v>109</v>
      </c>
      <c r="E139" s="10" t="s">
        <v>110</v>
      </c>
      <c r="F139" s="9" t="s">
        <v>111</v>
      </c>
      <c r="G139" s="9" t="s">
        <v>57</v>
      </c>
      <c r="H139" s="9" t="s">
        <v>581</v>
      </c>
      <c r="I139" s="8" t="s">
        <v>178</v>
      </c>
      <c r="J139" s="13" t="s">
        <v>9</v>
      </c>
      <c r="K139" s="13" t="s">
        <v>21</v>
      </c>
      <c r="L139" s="13" t="s">
        <v>42</v>
      </c>
      <c r="M139" s="8" t="s">
        <v>114</v>
      </c>
      <c r="N139" s="9">
        <v>25</v>
      </c>
      <c r="O139" s="9">
        <f t="shared" si="2"/>
        <v>25</v>
      </c>
      <c r="P139" s="8"/>
      <c r="Q139" s="8"/>
      <c r="R139" s="8"/>
      <c r="S139" s="9" t="s">
        <v>589</v>
      </c>
      <c r="T139" s="9" t="s">
        <v>590</v>
      </c>
      <c r="U139" s="8">
        <v>1</v>
      </c>
      <c r="V139" s="8">
        <v>15</v>
      </c>
      <c r="W139" s="8">
        <v>72</v>
      </c>
      <c r="X139" s="8">
        <v>8</v>
      </c>
      <c r="Y139" s="8" t="s">
        <v>117</v>
      </c>
      <c r="Z139" s="8" t="s">
        <v>118</v>
      </c>
      <c r="AA139" s="8" t="s">
        <v>584</v>
      </c>
      <c r="AB139" s="17" t="s">
        <v>120</v>
      </c>
      <c r="AC139" s="17"/>
    </row>
    <row r="140" s="3" customFormat="1" ht="87" spans="1:29">
      <c r="A140" s="8">
        <f>SUBTOTAL(103,$B$6:B140)*1</f>
        <v>135</v>
      </c>
      <c r="B140" s="8" t="s">
        <v>107</v>
      </c>
      <c r="C140" s="9" t="s">
        <v>591</v>
      </c>
      <c r="D140" s="9" t="s">
        <v>109</v>
      </c>
      <c r="E140" s="10" t="s">
        <v>110</v>
      </c>
      <c r="F140" s="9" t="s">
        <v>111</v>
      </c>
      <c r="G140" s="9" t="s">
        <v>57</v>
      </c>
      <c r="H140" s="9" t="s">
        <v>581</v>
      </c>
      <c r="I140" s="8" t="s">
        <v>178</v>
      </c>
      <c r="J140" s="13" t="s">
        <v>9</v>
      </c>
      <c r="K140" s="13" t="s">
        <v>21</v>
      </c>
      <c r="L140" s="13" t="s">
        <v>45</v>
      </c>
      <c r="M140" s="8" t="s">
        <v>114</v>
      </c>
      <c r="N140" s="9">
        <v>10</v>
      </c>
      <c r="O140" s="9">
        <f t="shared" si="2"/>
        <v>10</v>
      </c>
      <c r="P140" s="8"/>
      <c r="Q140" s="8"/>
      <c r="R140" s="8"/>
      <c r="S140" s="9" t="s">
        <v>592</v>
      </c>
      <c r="T140" s="9" t="s">
        <v>593</v>
      </c>
      <c r="U140" s="8">
        <v>1</v>
      </c>
      <c r="V140" s="8">
        <v>25</v>
      </c>
      <c r="W140" s="8">
        <v>86</v>
      </c>
      <c r="X140" s="8">
        <v>30</v>
      </c>
      <c r="Y140" s="8" t="s">
        <v>117</v>
      </c>
      <c r="Z140" s="8" t="s">
        <v>118</v>
      </c>
      <c r="AA140" s="8" t="s">
        <v>584</v>
      </c>
      <c r="AB140" s="17" t="s">
        <v>120</v>
      </c>
      <c r="AC140" s="17"/>
    </row>
    <row r="141" s="3" customFormat="1" ht="69.6" spans="1:29">
      <c r="A141" s="8">
        <f>SUBTOTAL(103,$B$6:B141)*1</f>
        <v>136</v>
      </c>
      <c r="B141" s="8" t="s">
        <v>107</v>
      </c>
      <c r="C141" s="9" t="s">
        <v>429</v>
      </c>
      <c r="D141" s="9" t="s">
        <v>109</v>
      </c>
      <c r="E141" s="10" t="s">
        <v>110</v>
      </c>
      <c r="F141" s="9" t="s">
        <v>111</v>
      </c>
      <c r="G141" s="9" t="s">
        <v>57</v>
      </c>
      <c r="H141" s="9" t="s">
        <v>581</v>
      </c>
      <c r="I141" s="8" t="s">
        <v>178</v>
      </c>
      <c r="J141" s="13" t="s">
        <v>127</v>
      </c>
      <c r="K141" s="13" t="s">
        <v>15</v>
      </c>
      <c r="L141" s="13" t="s">
        <v>29</v>
      </c>
      <c r="M141" s="8" t="s">
        <v>114</v>
      </c>
      <c r="N141" s="9">
        <v>100</v>
      </c>
      <c r="O141" s="9">
        <f t="shared" si="2"/>
        <v>100</v>
      </c>
      <c r="P141" s="8"/>
      <c r="Q141" s="8"/>
      <c r="R141" s="8"/>
      <c r="S141" s="9" t="s">
        <v>451</v>
      </c>
      <c r="T141" s="9" t="s">
        <v>594</v>
      </c>
      <c r="U141" s="8">
        <v>1</v>
      </c>
      <c r="V141" s="8">
        <v>21</v>
      </c>
      <c r="W141" s="8">
        <v>68</v>
      </c>
      <c r="X141" s="8">
        <v>68</v>
      </c>
      <c r="Y141" s="8" t="s">
        <v>117</v>
      </c>
      <c r="Z141" s="8" t="s">
        <v>453</v>
      </c>
      <c r="AA141" s="8" t="s">
        <v>584</v>
      </c>
      <c r="AB141" s="17" t="s">
        <v>120</v>
      </c>
      <c r="AC141" s="17"/>
    </row>
    <row r="142" s="3" customFormat="1" ht="87" spans="1:29">
      <c r="A142" s="8">
        <f>SUBTOTAL(103,$B$6:B142)*1</f>
        <v>137</v>
      </c>
      <c r="B142" s="8" t="s">
        <v>107</v>
      </c>
      <c r="C142" s="9" t="s">
        <v>595</v>
      </c>
      <c r="D142" s="9" t="s">
        <v>109</v>
      </c>
      <c r="E142" s="10" t="s">
        <v>110</v>
      </c>
      <c r="F142" s="9" t="s">
        <v>111</v>
      </c>
      <c r="G142" s="9" t="s">
        <v>57</v>
      </c>
      <c r="H142" s="9" t="s">
        <v>596</v>
      </c>
      <c r="I142" s="8" t="s">
        <v>196</v>
      </c>
      <c r="J142" s="13" t="s">
        <v>9</v>
      </c>
      <c r="K142" s="13" t="s">
        <v>21</v>
      </c>
      <c r="L142" s="13" t="s">
        <v>45</v>
      </c>
      <c r="M142" s="8" t="s">
        <v>114</v>
      </c>
      <c r="N142" s="9">
        <v>19</v>
      </c>
      <c r="O142" s="9">
        <f t="shared" si="2"/>
        <v>19</v>
      </c>
      <c r="P142" s="8"/>
      <c r="Q142" s="8"/>
      <c r="R142" s="8"/>
      <c r="S142" s="9" t="s">
        <v>597</v>
      </c>
      <c r="T142" s="9" t="s">
        <v>598</v>
      </c>
      <c r="U142" s="8">
        <v>1</v>
      </c>
      <c r="V142" s="8">
        <v>256</v>
      </c>
      <c r="W142" s="8">
        <v>895</v>
      </c>
      <c r="X142" s="8">
        <v>25</v>
      </c>
      <c r="Y142" s="8" t="s">
        <v>117</v>
      </c>
      <c r="Z142" s="8" t="s">
        <v>118</v>
      </c>
      <c r="AA142" s="8" t="s">
        <v>599</v>
      </c>
      <c r="AB142" s="17" t="s">
        <v>120</v>
      </c>
      <c r="AC142" s="17"/>
    </row>
    <row r="143" s="3" customFormat="1" ht="87" spans="1:29">
      <c r="A143" s="8">
        <f>SUBTOTAL(103,$B$6:B143)*1</f>
        <v>138</v>
      </c>
      <c r="B143" s="8" t="s">
        <v>107</v>
      </c>
      <c r="C143" s="9" t="s">
        <v>600</v>
      </c>
      <c r="D143" s="9" t="s">
        <v>109</v>
      </c>
      <c r="E143" s="10" t="s">
        <v>110</v>
      </c>
      <c r="F143" s="9" t="s">
        <v>111</v>
      </c>
      <c r="G143" s="9" t="s">
        <v>57</v>
      </c>
      <c r="H143" s="9" t="s">
        <v>596</v>
      </c>
      <c r="I143" s="8" t="s">
        <v>196</v>
      </c>
      <c r="J143" s="13" t="s">
        <v>9</v>
      </c>
      <c r="K143" s="13" t="s">
        <v>21</v>
      </c>
      <c r="L143" s="13" t="s">
        <v>45</v>
      </c>
      <c r="M143" s="8" t="s">
        <v>114</v>
      </c>
      <c r="N143" s="9">
        <v>19</v>
      </c>
      <c r="O143" s="9">
        <f t="shared" si="2"/>
        <v>19</v>
      </c>
      <c r="P143" s="8"/>
      <c r="Q143" s="8"/>
      <c r="R143" s="8"/>
      <c r="S143" s="9" t="s">
        <v>601</v>
      </c>
      <c r="T143" s="9" t="s">
        <v>598</v>
      </c>
      <c r="U143" s="8">
        <v>1</v>
      </c>
      <c r="V143" s="8">
        <v>280</v>
      </c>
      <c r="W143" s="8">
        <v>1036</v>
      </c>
      <c r="X143" s="8">
        <v>40</v>
      </c>
      <c r="Y143" s="8" t="s">
        <v>117</v>
      </c>
      <c r="Z143" s="8" t="s">
        <v>118</v>
      </c>
      <c r="AA143" s="8" t="s">
        <v>599</v>
      </c>
      <c r="AB143" s="17" t="s">
        <v>120</v>
      </c>
      <c r="AC143" s="17"/>
    </row>
    <row r="144" s="3" customFormat="1" ht="87" spans="1:29">
      <c r="A144" s="8">
        <f>SUBTOTAL(103,$B$6:B144)*1</f>
        <v>139</v>
      </c>
      <c r="B144" s="8" t="s">
        <v>107</v>
      </c>
      <c r="C144" s="9" t="s">
        <v>602</v>
      </c>
      <c r="D144" s="9" t="s">
        <v>109</v>
      </c>
      <c r="E144" s="10" t="s">
        <v>110</v>
      </c>
      <c r="F144" s="9" t="s">
        <v>111</v>
      </c>
      <c r="G144" s="9" t="s">
        <v>57</v>
      </c>
      <c r="H144" s="9" t="s">
        <v>596</v>
      </c>
      <c r="I144" s="8" t="s">
        <v>196</v>
      </c>
      <c r="J144" s="13" t="s">
        <v>9</v>
      </c>
      <c r="K144" s="13" t="s">
        <v>21</v>
      </c>
      <c r="L144" s="13" t="s">
        <v>45</v>
      </c>
      <c r="M144" s="8" t="s">
        <v>114</v>
      </c>
      <c r="N144" s="9">
        <v>12</v>
      </c>
      <c r="O144" s="9">
        <f t="shared" si="2"/>
        <v>12</v>
      </c>
      <c r="P144" s="8"/>
      <c r="Q144" s="8"/>
      <c r="R144" s="8"/>
      <c r="S144" s="9" t="s">
        <v>603</v>
      </c>
      <c r="T144" s="9" t="s">
        <v>598</v>
      </c>
      <c r="U144" s="8">
        <v>1</v>
      </c>
      <c r="V144" s="8">
        <v>60</v>
      </c>
      <c r="W144" s="8">
        <v>180</v>
      </c>
      <c r="X144" s="8">
        <v>18</v>
      </c>
      <c r="Y144" s="8" t="s">
        <v>117</v>
      </c>
      <c r="Z144" s="8" t="s">
        <v>118</v>
      </c>
      <c r="AA144" s="8" t="s">
        <v>599</v>
      </c>
      <c r="AB144" s="17" t="s">
        <v>120</v>
      </c>
      <c r="AC144" s="17"/>
    </row>
    <row r="145" s="3" customFormat="1" ht="69.6" spans="1:29">
      <c r="A145" s="8">
        <f>SUBTOTAL(103,$B$6:B145)*1</f>
        <v>140</v>
      </c>
      <c r="B145" s="8" t="s">
        <v>107</v>
      </c>
      <c r="C145" s="9" t="s">
        <v>429</v>
      </c>
      <c r="D145" s="9" t="s">
        <v>109</v>
      </c>
      <c r="E145" s="10" t="s">
        <v>110</v>
      </c>
      <c r="F145" s="9" t="s">
        <v>111</v>
      </c>
      <c r="G145" s="9" t="s">
        <v>57</v>
      </c>
      <c r="H145" s="9" t="s">
        <v>596</v>
      </c>
      <c r="I145" s="8" t="s">
        <v>196</v>
      </c>
      <c r="J145" s="13" t="s">
        <v>127</v>
      </c>
      <c r="K145" s="13" t="s">
        <v>7</v>
      </c>
      <c r="L145" s="13" t="s">
        <v>7</v>
      </c>
      <c r="M145" s="8" t="s">
        <v>114</v>
      </c>
      <c r="N145" s="9">
        <v>30</v>
      </c>
      <c r="O145" s="9">
        <f t="shared" ref="O145:O208" si="3">N145</f>
        <v>30</v>
      </c>
      <c r="P145" s="8"/>
      <c r="Q145" s="8"/>
      <c r="R145" s="8"/>
      <c r="S145" s="9" t="s">
        <v>430</v>
      </c>
      <c r="T145" s="9" t="s">
        <v>604</v>
      </c>
      <c r="U145" s="8">
        <v>1</v>
      </c>
      <c r="V145" s="8">
        <v>12</v>
      </c>
      <c r="W145" s="8">
        <v>41</v>
      </c>
      <c r="X145" s="8">
        <v>41</v>
      </c>
      <c r="Y145" s="8" t="s">
        <v>117</v>
      </c>
      <c r="Z145" s="8" t="s">
        <v>118</v>
      </c>
      <c r="AA145" s="8" t="s">
        <v>599</v>
      </c>
      <c r="AB145" s="17" t="s">
        <v>120</v>
      </c>
      <c r="AC145" s="17"/>
    </row>
    <row r="146" s="3" customFormat="1" ht="87" spans="1:29">
      <c r="A146" s="8">
        <f>SUBTOTAL(103,$B$6:B146)*1</f>
        <v>141</v>
      </c>
      <c r="B146" s="8" t="s">
        <v>107</v>
      </c>
      <c r="C146" s="9" t="s">
        <v>605</v>
      </c>
      <c r="D146" s="9" t="s">
        <v>109</v>
      </c>
      <c r="E146" s="10" t="s">
        <v>110</v>
      </c>
      <c r="F146" s="9" t="s">
        <v>111</v>
      </c>
      <c r="G146" s="9" t="s">
        <v>58</v>
      </c>
      <c r="H146" s="9" t="s">
        <v>606</v>
      </c>
      <c r="I146" s="8" t="s">
        <v>196</v>
      </c>
      <c r="J146" s="13" t="s">
        <v>127</v>
      </c>
      <c r="K146" s="13" t="s">
        <v>15</v>
      </c>
      <c r="L146" s="13" t="s">
        <v>27</v>
      </c>
      <c r="M146" s="8" t="s">
        <v>114</v>
      </c>
      <c r="N146" s="9">
        <v>45</v>
      </c>
      <c r="O146" s="9">
        <f t="shared" si="3"/>
        <v>45</v>
      </c>
      <c r="P146" s="8"/>
      <c r="Q146" s="8"/>
      <c r="R146" s="8"/>
      <c r="S146" s="9" t="s">
        <v>607</v>
      </c>
      <c r="T146" s="9" t="s">
        <v>608</v>
      </c>
      <c r="U146" s="8">
        <v>1</v>
      </c>
      <c r="V146" s="8">
        <v>20</v>
      </c>
      <c r="W146" s="8">
        <v>100</v>
      </c>
      <c r="X146" s="8">
        <v>8</v>
      </c>
      <c r="Y146" s="8" t="s">
        <v>117</v>
      </c>
      <c r="Z146" s="8" t="s">
        <v>118</v>
      </c>
      <c r="AA146" s="8" t="s">
        <v>609</v>
      </c>
      <c r="AB146" s="17" t="s">
        <v>120</v>
      </c>
      <c r="AC146" s="17"/>
    </row>
    <row r="147" s="3" customFormat="1" ht="104.4" spans="1:29">
      <c r="A147" s="8">
        <f>SUBTOTAL(103,$B$6:B147)*1</f>
        <v>142</v>
      </c>
      <c r="B147" s="8" t="s">
        <v>107</v>
      </c>
      <c r="C147" s="9" t="s">
        <v>610</v>
      </c>
      <c r="D147" s="9" t="s">
        <v>109</v>
      </c>
      <c r="E147" s="10" t="s">
        <v>110</v>
      </c>
      <c r="F147" s="9" t="s">
        <v>111</v>
      </c>
      <c r="G147" s="9" t="s">
        <v>58</v>
      </c>
      <c r="H147" s="9" t="s">
        <v>606</v>
      </c>
      <c r="I147" s="8" t="s">
        <v>196</v>
      </c>
      <c r="J147" s="13" t="s">
        <v>9</v>
      </c>
      <c r="K147" s="13" t="s">
        <v>21</v>
      </c>
      <c r="L147" s="13" t="s">
        <v>45</v>
      </c>
      <c r="M147" s="8" t="s">
        <v>114</v>
      </c>
      <c r="N147" s="9">
        <v>15</v>
      </c>
      <c r="O147" s="9">
        <f t="shared" si="3"/>
        <v>15</v>
      </c>
      <c r="P147" s="8"/>
      <c r="Q147" s="8"/>
      <c r="R147" s="8"/>
      <c r="S147" s="9" t="s">
        <v>611</v>
      </c>
      <c r="T147" s="9" t="s">
        <v>612</v>
      </c>
      <c r="U147" s="8">
        <v>1</v>
      </c>
      <c r="V147" s="8">
        <v>56</v>
      </c>
      <c r="W147" s="8">
        <v>252</v>
      </c>
      <c r="X147" s="8">
        <v>8</v>
      </c>
      <c r="Y147" s="8" t="s">
        <v>117</v>
      </c>
      <c r="Z147" s="8" t="s">
        <v>118</v>
      </c>
      <c r="AA147" s="8" t="s">
        <v>609</v>
      </c>
      <c r="AB147" s="17" t="s">
        <v>120</v>
      </c>
      <c r="AC147" s="17"/>
    </row>
    <row r="148" s="3" customFormat="1" ht="278.4" spans="1:29">
      <c r="A148" s="8">
        <f>SUBTOTAL(103,$B$6:B148)*1</f>
        <v>143</v>
      </c>
      <c r="B148" s="8" t="s">
        <v>107</v>
      </c>
      <c r="C148" s="9" t="s">
        <v>613</v>
      </c>
      <c r="D148" s="9" t="s">
        <v>109</v>
      </c>
      <c r="E148" s="10" t="s">
        <v>110</v>
      </c>
      <c r="F148" s="9" t="s">
        <v>111</v>
      </c>
      <c r="G148" s="9" t="s">
        <v>58</v>
      </c>
      <c r="H148" s="9" t="s">
        <v>614</v>
      </c>
      <c r="I148" s="8"/>
      <c r="J148" s="13" t="s">
        <v>127</v>
      </c>
      <c r="K148" s="13" t="s">
        <v>18</v>
      </c>
      <c r="L148" s="13" t="s">
        <v>38</v>
      </c>
      <c r="M148" s="8" t="s">
        <v>114</v>
      </c>
      <c r="N148" s="9">
        <v>48</v>
      </c>
      <c r="O148" s="9">
        <f t="shared" si="3"/>
        <v>48</v>
      </c>
      <c r="P148" s="8"/>
      <c r="Q148" s="8"/>
      <c r="R148" s="8"/>
      <c r="S148" s="9" t="s">
        <v>615</v>
      </c>
      <c r="T148" s="9" t="s">
        <v>616</v>
      </c>
      <c r="U148" s="8">
        <v>1</v>
      </c>
      <c r="V148" s="8">
        <v>15</v>
      </c>
      <c r="W148" s="8">
        <v>60</v>
      </c>
      <c r="X148" s="8">
        <v>20</v>
      </c>
      <c r="Y148" s="8" t="s">
        <v>117</v>
      </c>
      <c r="Z148" s="8" t="s">
        <v>118</v>
      </c>
      <c r="AA148" s="8" t="s">
        <v>617</v>
      </c>
      <c r="AB148" s="17" t="s">
        <v>120</v>
      </c>
      <c r="AC148" s="17"/>
    </row>
    <row r="149" s="3" customFormat="1" ht="104.4" spans="1:29">
      <c r="A149" s="8">
        <f>SUBTOTAL(103,$B$6:B149)*1</f>
        <v>144</v>
      </c>
      <c r="B149" s="8" t="s">
        <v>107</v>
      </c>
      <c r="C149" s="9" t="s">
        <v>618</v>
      </c>
      <c r="D149" s="9" t="s">
        <v>109</v>
      </c>
      <c r="E149" s="10" t="s">
        <v>110</v>
      </c>
      <c r="F149" s="9" t="s">
        <v>111</v>
      </c>
      <c r="G149" s="9" t="s">
        <v>58</v>
      </c>
      <c r="H149" s="9" t="s">
        <v>619</v>
      </c>
      <c r="I149" s="8"/>
      <c r="J149" s="13" t="s">
        <v>316</v>
      </c>
      <c r="K149" s="13" t="s">
        <v>11</v>
      </c>
      <c r="L149" s="13" t="s">
        <v>52</v>
      </c>
      <c r="M149" s="8" t="s">
        <v>114</v>
      </c>
      <c r="N149" s="9">
        <v>12</v>
      </c>
      <c r="O149" s="9">
        <f t="shared" si="3"/>
        <v>12</v>
      </c>
      <c r="P149" s="8"/>
      <c r="Q149" s="8"/>
      <c r="R149" s="8"/>
      <c r="S149" s="9" t="s">
        <v>620</v>
      </c>
      <c r="T149" s="9" t="s">
        <v>621</v>
      </c>
      <c r="U149" s="8">
        <v>1</v>
      </c>
      <c r="V149" s="8">
        <v>30</v>
      </c>
      <c r="W149" s="8">
        <v>160</v>
      </c>
      <c r="X149" s="8">
        <v>12</v>
      </c>
      <c r="Y149" s="8" t="s">
        <v>117</v>
      </c>
      <c r="Z149" s="8" t="s">
        <v>118</v>
      </c>
      <c r="AA149" s="8" t="s">
        <v>622</v>
      </c>
      <c r="AB149" s="17" t="s">
        <v>120</v>
      </c>
      <c r="AC149" s="17"/>
    </row>
    <row r="150" s="3" customFormat="1" ht="52.2" spans="1:29">
      <c r="A150" s="8">
        <f>SUBTOTAL(103,$B$6:B150)*1</f>
        <v>145</v>
      </c>
      <c r="B150" s="8" t="s">
        <v>107</v>
      </c>
      <c r="C150" s="9" t="s">
        <v>623</v>
      </c>
      <c r="D150" s="9" t="s">
        <v>109</v>
      </c>
      <c r="E150" s="10" t="s">
        <v>110</v>
      </c>
      <c r="F150" s="9" t="s">
        <v>111</v>
      </c>
      <c r="G150" s="9" t="s">
        <v>58</v>
      </c>
      <c r="H150" s="9" t="s">
        <v>624</v>
      </c>
      <c r="I150" s="8" t="s">
        <v>178</v>
      </c>
      <c r="J150" s="13" t="s">
        <v>127</v>
      </c>
      <c r="K150" s="13" t="s">
        <v>15</v>
      </c>
      <c r="L150" s="13" t="s">
        <v>27</v>
      </c>
      <c r="M150" s="8" t="s">
        <v>114</v>
      </c>
      <c r="N150" s="9">
        <v>50</v>
      </c>
      <c r="O150" s="9">
        <f t="shared" si="3"/>
        <v>50</v>
      </c>
      <c r="P150" s="8"/>
      <c r="Q150" s="8"/>
      <c r="R150" s="8"/>
      <c r="S150" s="9" t="s">
        <v>625</v>
      </c>
      <c r="T150" s="9" t="s">
        <v>626</v>
      </c>
      <c r="U150" s="8">
        <v>1</v>
      </c>
      <c r="V150" s="8">
        <v>125</v>
      </c>
      <c r="W150" s="8">
        <v>550</v>
      </c>
      <c r="X150" s="8">
        <v>16</v>
      </c>
      <c r="Y150" s="8" t="s">
        <v>117</v>
      </c>
      <c r="Z150" s="8" t="s">
        <v>118</v>
      </c>
      <c r="AA150" s="8" t="s">
        <v>627</v>
      </c>
      <c r="AB150" s="17" t="s">
        <v>120</v>
      </c>
      <c r="AC150" s="17"/>
    </row>
    <row r="151" s="3" customFormat="1" ht="104.4" spans="1:29">
      <c r="A151" s="8">
        <f>SUBTOTAL(103,$B$6:B151)*1</f>
        <v>146</v>
      </c>
      <c r="B151" s="8" t="s">
        <v>107</v>
      </c>
      <c r="C151" s="9" t="s">
        <v>628</v>
      </c>
      <c r="D151" s="9" t="s">
        <v>109</v>
      </c>
      <c r="E151" s="10" t="s">
        <v>110</v>
      </c>
      <c r="F151" s="9" t="s">
        <v>111</v>
      </c>
      <c r="G151" s="9" t="s">
        <v>58</v>
      </c>
      <c r="H151" s="9" t="s">
        <v>629</v>
      </c>
      <c r="I151" s="8" t="s">
        <v>166</v>
      </c>
      <c r="J151" s="13" t="s">
        <v>9</v>
      </c>
      <c r="K151" s="13" t="s">
        <v>21</v>
      </c>
      <c r="L151" s="13" t="s">
        <v>43</v>
      </c>
      <c r="M151" s="8" t="s">
        <v>114</v>
      </c>
      <c r="N151" s="9">
        <v>100</v>
      </c>
      <c r="O151" s="9">
        <f t="shared" si="3"/>
        <v>100</v>
      </c>
      <c r="P151" s="8"/>
      <c r="Q151" s="8"/>
      <c r="R151" s="8"/>
      <c r="S151" s="9" t="s">
        <v>630</v>
      </c>
      <c r="T151" s="9" t="s">
        <v>631</v>
      </c>
      <c r="U151" s="8">
        <v>1</v>
      </c>
      <c r="V151" s="8">
        <v>52</v>
      </c>
      <c r="W151" s="8">
        <v>208</v>
      </c>
      <c r="X151" s="8">
        <v>58</v>
      </c>
      <c r="Y151" s="8" t="s">
        <v>117</v>
      </c>
      <c r="Z151" s="8" t="s">
        <v>118</v>
      </c>
      <c r="AA151" s="8" t="s">
        <v>632</v>
      </c>
      <c r="AB151" s="17" t="s">
        <v>120</v>
      </c>
      <c r="AC151" s="17"/>
    </row>
    <row r="152" s="3" customFormat="1" ht="52.2" spans="1:29">
      <c r="A152" s="8">
        <f>SUBTOTAL(103,$B$6:B152)*1</f>
        <v>147</v>
      </c>
      <c r="B152" s="8" t="s">
        <v>107</v>
      </c>
      <c r="C152" s="9" t="s">
        <v>633</v>
      </c>
      <c r="D152" s="9" t="s">
        <v>109</v>
      </c>
      <c r="E152" s="10" t="s">
        <v>110</v>
      </c>
      <c r="F152" s="9" t="s">
        <v>111</v>
      </c>
      <c r="G152" s="9" t="s">
        <v>58</v>
      </c>
      <c r="H152" s="9" t="s">
        <v>629</v>
      </c>
      <c r="I152" s="8" t="s">
        <v>166</v>
      </c>
      <c r="J152" s="13" t="s">
        <v>127</v>
      </c>
      <c r="K152" s="13" t="s">
        <v>15</v>
      </c>
      <c r="L152" s="13" t="s">
        <v>26</v>
      </c>
      <c r="M152" s="8" t="s">
        <v>114</v>
      </c>
      <c r="N152" s="9">
        <v>120</v>
      </c>
      <c r="O152" s="9">
        <f t="shared" si="3"/>
        <v>120</v>
      </c>
      <c r="P152" s="8"/>
      <c r="Q152" s="8"/>
      <c r="R152" s="8"/>
      <c r="S152" s="9" t="s">
        <v>634</v>
      </c>
      <c r="T152" s="9" t="s">
        <v>635</v>
      </c>
      <c r="U152" s="8">
        <v>1</v>
      </c>
      <c r="V152" s="8">
        <v>15</v>
      </c>
      <c r="W152" s="8">
        <v>60</v>
      </c>
      <c r="X152" s="8">
        <v>20</v>
      </c>
      <c r="Y152" s="8" t="s">
        <v>117</v>
      </c>
      <c r="Z152" s="8" t="s">
        <v>118</v>
      </c>
      <c r="AA152" s="8" t="s">
        <v>632</v>
      </c>
      <c r="AB152" s="17" t="s">
        <v>120</v>
      </c>
      <c r="AC152" s="17"/>
    </row>
    <row r="153" s="3" customFormat="1" ht="87" spans="1:29">
      <c r="A153" s="8">
        <f>SUBTOTAL(103,$B$6:B153)*1</f>
        <v>148</v>
      </c>
      <c r="B153" s="8" t="s">
        <v>107</v>
      </c>
      <c r="C153" s="9" t="s">
        <v>636</v>
      </c>
      <c r="D153" s="9" t="s">
        <v>109</v>
      </c>
      <c r="E153" s="10" t="s">
        <v>110</v>
      </c>
      <c r="F153" s="9" t="s">
        <v>111</v>
      </c>
      <c r="G153" s="9" t="s">
        <v>58</v>
      </c>
      <c r="H153" s="9" t="s">
        <v>637</v>
      </c>
      <c r="I153" s="8" t="s">
        <v>196</v>
      </c>
      <c r="J153" s="13" t="s">
        <v>9</v>
      </c>
      <c r="K153" s="13" t="s">
        <v>21</v>
      </c>
      <c r="L153" s="13" t="s">
        <v>42</v>
      </c>
      <c r="M153" s="8" t="s">
        <v>114</v>
      </c>
      <c r="N153" s="9">
        <v>40</v>
      </c>
      <c r="O153" s="9">
        <f t="shared" si="3"/>
        <v>40</v>
      </c>
      <c r="P153" s="8"/>
      <c r="Q153" s="8"/>
      <c r="R153" s="8"/>
      <c r="S153" s="9" t="s">
        <v>638</v>
      </c>
      <c r="T153" s="9" t="s">
        <v>639</v>
      </c>
      <c r="U153" s="8">
        <v>1</v>
      </c>
      <c r="V153" s="8">
        <v>120</v>
      </c>
      <c r="W153" s="8">
        <v>1289</v>
      </c>
      <c r="X153" s="8">
        <v>16</v>
      </c>
      <c r="Y153" s="8" t="s">
        <v>117</v>
      </c>
      <c r="Z153" s="8" t="s">
        <v>118</v>
      </c>
      <c r="AA153" s="8" t="s">
        <v>640</v>
      </c>
      <c r="AB153" s="17" t="s">
        <v>120</v>
      </c>
      <c r="AC153" s="17"/>
    </row>
    <row r="154" s="3" customFormat="1" ht="69.6" spans="1:29">
      <c r="A154" s="8">
        <f>SUBTOTAL(103,$B$6:B154)*1</f>
        <v>149</v>
      </c>
      <c r="B154" s="8" t="s">
        <v>107</v>
      </c>
      <c r="C154" s="9" t="s">
        <v>641</v>
      </c>
      <c r="D154" s="9" t="s">
        <v>109</v>
      </c>
      <c r="E154" s="10" t="s">
        <v>110</v>
      </c>
      <c r="F154" s="9" t="s">
        <v>111</v>
      </c>
      <c r="G154" s="9" t="s">
        <v>58</v>
      </c>
      <c r="H154" s="9" t="s">
        <v>642</v>
      </c>
      <c r="I154" s="8" t="s">
        <v>178</v>
      </c>
      <c r="J154" s="13" t="s">
        <v>127</v>
      </c>
      <c r="K154" s="13" t="s">
        <v>15</v>
      </c>
      <c r="L154" s="13" t="s">
        <v>26</v>
      </c>
      <c r="M154" s="8" t="s">
        <v>114</v>
      </c>
      <c r="N154" s="9">
        <v>28</v>
      </c>
      <c r="O154" s="9">
        <f t="shared" si="3"/>
        <v>28</v>
      </c>
      <c r="P154" s="8"/>
      <c r="Q154" s="8"/>
      <c r="R154" s="8"/>
      <c r="S154" s="9" t="s">
        <v>643</v>
      </c>
      <c r="T154" s="9" t="s">
        <v>644</v>
      </c>
      <c r="U154" s="8">
        <v>1</v>
      </c>
      <c r="V154" s="8">
        <v>20</v>
      </c>
      <c r="W154" s="8">
        <v>100</v>
      </c>
      <c r="X154" s="8">
        <v>24</v>
      </c>
      <c r="Y154" s="8" t="s">
        <v>117</v>
      </c>
      <c r="Z154" s="8" t="s">
        <v>118</v>
      </c>
      <c r="AA154" s="8" t="s">
        <v>645</v>
      </c>
      <c r="AB154" s="17" t="s">
        <v>120</v>
      </c>
      <c r="AC154" s="17"/>
    </row>
    <row r="155" s="3" customFormat="1" ht="87" spans="1:29">
      <c r="A155" s="8">
        <f>SUBTOTAL(103,$B$6:B155)*1</f>
        <v>150</v>
      </c>
      <c r="B155" s="8" t="s">
        <v>107</v>
      </c>
      <c r="C155" s="9" t="s">
        <v>646</v>
      </c>
      <c r="D155" s="9" t="s">
        <v>109</v>
      </c>
      <c r="E155" s="10" t="s">
        <v>110</v>
      </c>
      <c r="F155" s="9" t="s">
        <v>111</v>
      </c>
      <c r="G155" s="9" t="s">
        <v>58</v>
      </c>
      <c r="H155" s="9" t="s">
        <v>642</v>
      </c>
      <c r="I155" s="8" t="s">
        <v>178</v>
      </c>
      <c r="J155" s="13" t="s">
        <v>9</v>
      </c>
      <c r="K155" s="13" t="s">
        <v>21</v>
      </c>
      <c r="L155" s="13" t="s">
        <v>42</v>
      </c>
      <c r="M155" s="8" t="s">
        <v>114</v>
      </c>
      <c r="N155" s="9">
        <v>21</v>
      </c>
      <c r="O155" s="9">
        <f t="shared" si="3"/>
        <v>21</v>
      </c>
      <c r="P155" s="8"/>
      <c r="Q155" s="8"/>
      <c r="R155" s="8"/>
      <c r="S155" s="9" t="s">
        <v>647</v>
      </c>
      <c r="T155" s="9" t="s">
        <v>648</v>
      </c>
      <c r="U155" s="8">
        <v>1</v>
      </c>
      <c r="V155" s="8">
        <v>50</v>
      </c>
      <c r="W155" s="8">
        <v>200</v>
      </c>
      <c r="X155" s="8">
        <v>24</v>
      </c>
      <c r="Y155" s="8" t="s">
        <v>117</v>
      </c>
      <c r="Z155" s="8" t="s">
        <v>118</v>
      </c>
      <c r="AA155" s="8" t="s">
        <v>645</v>
      </c>
      <c r="AB155" s="17" t="s">
        <v>120</v>
      </c>
      <c r="AC155" s="17"/>
    </row>
    <row r="156" s="3" customFormat="1" ht="69.6" spans="1:29">
      <c r="A156" s="8">
        <f>SUBTOTAL(103,$B$6:B156)*1</f>
        <v>151</v>
      </c>
      <c r="B156" s="8" t="s">
        <v>107</v>
      </c>
      <c r="C156" s="9" t="s">
        <v>649</v>
      </c>
      <c r="D156" s="9" t="s">
        <v>109</v>
      </c>
      <c r="E156" s="10" t="s">
        <v>110</v>
      </c>
      <c r="F156" s="9" t="s">
        <v>111</v>
      </c>
      <c r="G156" s="9" t="s">
        <v>58</v>
      </c>
      <c r="H156" s="9" t="s">
        <v>642</v>
      </c>
      <c r="I156" s="8" t="s">
        <v>178</v>
      </c>
      <c r="J156" s="13" t="s">
        <v>113</v>
      </c>
      <c r="K156" s="13" t="s">
        <v>25</v>
      </c>
      <c r="L156" s="13" t="s">
        <v>51</v>
      </c>
      <c r="M156" s="8" t="s">
        <v>114</v>
      </c>
      <c r="N156" s="9">
        <v>3</v>
      </c>
      <c r="O156" s="9">
        <f t="shared" si="3"/>
        <v>3</v>
      </c>
      <c r="P156" s="8"/>
      <c r="Q156" s="8"/>
      <c r="R156" s="8"/>
      <c r="S156" s="9" t="s">
        <v>650</v>
      </c>
      <c r="T156" s="9" t="s">
        <v>651</v>
      </c>
      <c r="U156" s="8">
        <v>1</v>
      </c>
      <c r="V156" s="8">
        <v>3</v>
      </c>
      <c r="W156" s="8">
        <v>12</v>
      </c>
      <c r="X156" s="8">
        <v>4</v>
      </c>
      <c r="Y156" s="8" t="s">
        <v>117</v>
      </c>
      <c r="Z156" s="8" t="s">
        <v>403</v>
      </c>
      <c r="AA156" s="8" t="s">
        <v>645</v>
      </c>
      <c r="AB156" s="17" t="s">
        <v>120</v>
      </c>
      <c r="AC156" s="17"/>
    </row>
    <row r="157" s="3" customFormat="1" ht="87" spans="1:29">
      <c r="A157" s="8">
        <f>SUBTOTAL(103,$B$6:B157)*1</f>
        <v>152</v>
      </c>
      <c r="B157" s="8" t="s">
        <v>107</v>
      </c>
      <c r="C157" s="9" t="s">
        <v>652</v>
      </c>
      <c r="D157" s="9" t="s">
        <v>109</v>
      </c>
      <c r="E157" s="10" t="s">
        <v>110</v>
      </c>
      <c r="F157" s="9" t="s">
        <v>111</v>
      </c>
      <c r="G157" s="9" t="s">
        <v>58</v>
      </c>
      <c r="H157" s="9" t="s">
        <v>642</v>
      </c>
      <c r="I157" s="8" t="s">
        <v>178</v>
      </c>
      <c r="J157" s="13" t="s">
        <v>9</v>
      </c>
      <c r="K157" s="13" t="s">
        <v>21</v>
      </c>
      <c r="L157" s="13" t="s">
        <v>42</v>
      </c>
      <c r="M157" s="8" t="s">
        <v>114</v>
      </c>
      <c r="N157" s="9">
        <v>8</v>
      </c>
      <c r="O157" s="9">
        <f t="shared" si="3"/>
        <v>8</v>
      </c>
      <c r="P157" s="8"/>
      <c r="Q157" s="8"/>
      <c r="R157" s="8"/>
      <c r="S157" s="9" t="s">
        <v>653</v>
      </c>
      <c r="T157" s="9" t="s">
        <v>654</v>
      </c>
      <c r="U157" s="8">
        <v>1</v>
      </c>
      <c r="V157" s="8">
        <v>200</v>
      </c>
      <c r="W157" s="8">
        <v>800</v>
      </c>
      <c r="X157" s="8">
        <v>24</v>
      </c>
      <c r="Y157" s="8" t="s">
        <v>117</v>
      </c>
      <c r="Z157" s="8" t="s">
        <v>118</v>
      </c>
      <c r="AA157" s="8" t="s">
        <v>645</v>
      </c>
      <c r="AB157" s="17" t="s">
        <v>120</v>
      </c>
      <c r="AC157" s="17"/>
    </row>
    <row r="158" s="3" customFormat="1" ht="87" spans="1:29">
      <c r="A158" s="8">
        <f>SUBTOTAL(103,$B$6:B158)*1</f>
        <v>153</v>
      </c>
      <c r="B158" s="8" t="s">
        <v>107</v>
      </c>
      <c r="C158" s="9" t="s">
        <v>655</v>
      </c>
      <c r="D158" s="9" t="s">
        <v>109</v>
      </c>
      <c r="E158" s="10" t="s">
        <v>110</v>
      </c>
      <c r="F158" s="9" t="s">
        <v>111</v>
      </c>
      <c r="G158" s="9" t="s">
        <v>58</v>
      </c>
      <c r="H158" s="9" t="s">
        <v>656</v>
      </c>
      <c r="I158" s="8" t="s">
        <v>178</v>
      </c>
      <c r="J158" s="13" t="s">
        <v>9</v>
      </c>
      <c r="K158" s="13" t="s">
        <v>21</v>
      </c>
      <c r="L158" s="13" t="s">
        <v>43</v>
      </c>
      <c r="M158" s="8" t="s">
        <v>114</v>
      </c>
      <c r="N158" s="9">
        <v>13</v>
      </c>
      <c r="O158" s="9">
        <f t="shared" si="3"/>
        <v>13</v>
      </c>
      <c r="P158" s="8"/>
      <c r="Q158" s="8"/>
      <c r="R158" s="8"/>
      <c r="S158" s="9" t="s">
        <v>657</v>
      </c>
      <c r="T158" s="9" t="s">
        <v>658</v>
      </c>
      <c r="U158" s="8">
        <v>1</v>
      </c>
      <c r="V158" s="8">
        <v>15</v>
      </c>
      <c r="W158" s="8">
        <v>82</v>
      </c>
      <c r="X158" s="8">
        <v>24</v>
      </c>
      <c r="Y158" s="8" t="s">
        <v>117</v>
      </c>
      <c r="Z158" s="8" t="s">
        <v>118</v>
      </c>
      <c r="AA158" s="8" t="s">
        <v>659</v>
      </c>
      <c r="AB158" s="17" t="s">
        <v>120</v>
      </c>
      <c r="AC158" s="17"/>
    </row>
    <row r="159" s="3" customFormat="1" ht="104.4" spans="1:29">
      <c r="A159" s="8">
        <f>SUBTOTAL(103,$B$6:B159)*1</f>
        <v>154</v>
      </c>
      <c r="B159" s="8" t="s">
        <v>107</v>
      </c>
      <c r="C159" s="9" t="s">
        <v>660</v>
      </c>
      <c r="D159" s="9" t="s">
        <v>109</v>
      </c>
      <c r="E159" s="10" t="s">
        <v>110</v>
      </c>
      <c r="F159" s="9" t="s">
        <v>111</v>
      </c>
      <c r="G159" s="9" t="s">
        <v>58</v>
      </c>
      <c r="H159" s="9" t="s">
        <v>656</v>
      </c>
      <c r="I159" s="8" t="s">
        <v>178</v>
      </c>
      <c r="J159" s="13" t="s">
        <v>9</v>
      </c>
      <c r="K159" s="13" t="s">
        <v>21</v>
      </c>
      <c r="L159" s="13" t="s">
        <v>45</v>
      </c>
      <c r="M159" s="8" t="s">
        <v>114</v>
      </c>
      <c r="N159" s="9">
        <v>47</v>
      </c>
      <c r="O159" s="9">
        <f t="shared" si="3"/>
        <v>47</v>
      </c>
      <c r="P159" s="8"/>
      <c r="Q159" s="8"/>
      <c r="R159" s="8"/>
      <c r="S159" s="9" t="s">
        <v>661</v>
      </c>
      <c r="T159" s="9" t="s">
        <v>662</v>
      </c>
      <c r="U159" s="8">
        <v>1</v>
      </c>
      <c r="V159" s="8">
        <v>95</v>
      </c>
      <c r="W159" s="8">
        <v>475</v>
      </c>
      <c r="X159" s="8">
        <v>75</v>
      </c>
      <c r="Y159" s="8" t="s">
        <v>117</v>
      </c>
      <c r="Z159" s="8" t="s">
        <v>118</v>
      </c>
      <c r="AA159" s="8" t="s">
        <v>659</v>
      </c>
      <c r="AB159" s="17" t="s">
        <v>120</v>
      </c>
      <c r="AC159" s="17"/>
    </row>
    <row r="160" s="3" customFormat="1" ht="87" spans="1:29">
      <c r="A160" s="8">
        <f>SUBTOTAL(103,$B$6:B160)*1</f>
        <v>155</v>
      </c>
      <c r="B160" s="8" t="s">
        <v>107</v>
      </c>
      <c r="C160" s="9" t="s">
        <v>663</v>
      </c>
      <c r="D160" s="9" t="s">
        <v>109</v>
      </c>
      <c r="E160" s="10" t="s">
        <v>110</v>
      </c>
      <c r="F160" s="9" t="s">
        <v>111</v>
      </c>
      <c r="G160" s="9" t="s">
        <v>59</v>
      </c>
      <c r="H160" s="9" t="s">
        <v>664</v>
      </c>
      <c r="I160" s="8" t="s">
        <v>178</v>
      </c>
      <c r="J160" s="13" t="s">
        <v>9</v>
      </c>
      <c r="K160" s="13" t="s">
        <v>21</v>
      </c>
      <c r="L160" s="13" t="s">
        <v>42</v>
      </c>
      <c r="M160" s="8" t="s">
        <v>114</v>
      </c>
      <c r="N160" s="9">
        <v>10</v>
      </c>
      <c r="O160" s="9">
        <f t="shared" si="3"/>
        <v>10</v>
      </c>
      <c r="P160" s="8"/>
      <c r="Q160" s="8"/>
      <c r="R160" s="8"/>
      <c r="S160" s="9" t="s">
        <v>665</v>
      </c>
      <c r="T160" s="9" t="s">
        <v>666</v>
      </c>
      <c r="U160" s="8">
        <v>1</v>
      </c>
      <c r="V160" s="8">
        <v>95</v>
      </c>
      <c r="W160" s="8">
        <v>425</v>
      </c>
      <c r="X160" s="8">
        <v>105</v>
      </c>
      <c r="Y160" s="8" t="s">
        <v>117</v>
      </c>
      <c r="Z160" s="8" t="s">
        <v>118</v>
      </c>
      <c r="AA160" s="8" t="s">
        <v>667</v>
      </c>
      <c r="AB160" s="17" t="s">
        <v>120</v>
      </c>
      <c r="AC160" s="17"/>
    </row>
    <row r="161" s="3" customFormat="1" ht="87" spans="1:29">
      <c r="A161" s="8">
        <f>SUBTOTAL(103,$B$6:B161)*1</f>
        <v>156</v>
      </c>
      <c r="B161" s="8" t="s">
        <v>107</v>
      </c>
      <c r="C161" s="9" t="s">
        <v>668</v>
      </c>
      <c r="D161" s="9" t="s">
        <v>109</v>
      </c>
      <c r="E161" s="10" t="s">
        <v>110</v>
      </c>
      <c r="F161" s="9" t="s">
        <v>111</v>
      </c>
      <c r="G161" s="9" t="s">
        <v>59</v>
      </c>
      <c r="H161" s="9" t="s">
        <v>664</v>
      </c>
      <c r="I161" s="8" t="s">
        <v>178</v>
      </c>
      <c r="J161" s="13" t="s">
        <v>9</v>
      </c>
      <c r="K161" s="13" t="s">
        <v>21</v>
      </c>
      <c r="L161" s="13" t="s">
        <v>45</v>
      </c>
      <c r="M161" s="8" t="s">
        <v>114</v>
      </c>
      <c r="N161" s="9">
        <v>10</v>
      </c>
      <c r="O161" s="9">
        <f t="shared" si="3"/>
        <v>10</v>
      </c>
      <c r="P161" s="8"/>
      <c r="Q161" s="8"/>
      <c r="R161" s="8"/>
      <c r="S161" s="9" t="s">
        <v>669</v>
      </c>
      <c r="T161" s="9" t="s">
        <v>670</v>
      </c>
      <c r="U161" s="8">
        <v>1</v>
      </c>
      <c r="V161" s="8">
        <v>15</v>
      </c>
      <c r="W161" s="8">
        <v>68</v>
      </c>
      <c r="X161" s="8">
        <v>28</v>
      </c>
      <c r="Y161" s="8" t="s">
        <v>117</v>
      </c>
      <c r="Z161" s="8" t="s">
        <v>118</v>
      </c>
      <c r="AA161" s="8" t="s">
        <v>667</v>
      </c>
      <c r="AB161" s="17" t="s">
        <v>120</v>
      </c>
      <c r="AC161" s="17"/>
    </row>
    <row r="162" s="3" customFormat="1" ht="52.2" spans="1:29">
      <c r="A162" s="8">
        <f>SUBTOTAL(103,$B$6:B162)*1</f>
        <v>157</v>
      </c>
      <c r="B162" s="8" t="s">
        <v>107</v>
      </c>
      <c r="C162" s="9" t="s">
        <v>671</v>
      </c>
      <c r="D162" s="9" t="s">
        <v>109</v>
      </c>
      <c r="E162" s="10" t="s">
        <v>110</v>
      </c>
      <c r="F162" s="9" t="s">
        <v>111</v>
      </c>
      <c r="G162" s="9" t="s">
        <v>59</v>
      </c>
      <c r="H162" s="9" t="s">
        <v>664</v>
      </c>
      <c r="I162" s="8" t="s">
        <v>178</v>
      </c>
      <c r="J162" s="13" t="s">
        <v>9</v>
      </c>
      <c r="K162" s="13" t="s">
        <v>22</v>
      </c>
      <c r="L162" s="13" t="s">
        <v>47</v>
      </c>
      <c r="M162" s="8" t="s">
        <v>114</v>
      </c>
      <c r="N162" s="9">
        <v>18</v>
      </c>
      <c r="O162" s="9">
        <f t="shared" si="3"/>
        <v>18</v>
      </c>
      <c r="P162" s="8"/>
      <c r="Q162" s="8"/>
      <c r="R162" s="8"/>
      <c r="S162" s="9" t="s">
        <v>672</v>
      </c>
      <c r="T162" s="9" t="s">
        <v>673</v>
      </c>
      <c r="U162" s="8">
        <v>1</v>
      </c>
      <c r="V162" s="8">
        <v>70</v>
      </c>
      <c r="W162" s="8">
        <v>360</v>
      </c>
      <c r="X162" s="8">
        <v>80</v>
      </c>
      <c r="Y162" s="8" t="s">
        <v>117</v>
      </c>
      <c r="Z162" s="8" t="s">
        <v>118</v>
      </c>
      <c r="AA162" s="8" t="s">
        <v>667</v>
      </c>
      <c r="AB162" s="17" t="s">
        <v>120</v>
      </c>
      <c r="AC162" s="17"/>
    </row>
    <row r="163" s="3" customFormat="1" ht="104.4" spans="1:29">
      <c r="A163" s="8">
        <f>SUBTOTAL(103,$B$6:B163)*1</f>
        <v>158</v>
      </c>
      <c r="B163" s="8" t="s">
        <v>107</v>
      </c>
      <c r="C163" s="9" t="s">
        <v>674</v>
      </c>
      <c r="D163" s="9" t="s">
        <v>109</v>
      </c>
      <c r="E163" s="10" t="s">
        <v>110</v>
      </c>
      <c r="F163" s="9" t="s">
        <v>111</v>
      </c>
      <c r="G163" s="9" t="s">
        <v>59</v>
      </c>
      <c r="H163" s="9" t="s">
        <v>664</v>
      </c>
      <c r="I163" s="8" t="s">
        <v>178</v>
      </c>
      <c r="J163" s="13" t="s">
        <v>127</v>
      </c>
      <c r="K163" s="13" t="s">
        <v>7</v>
      </c>
      <c r="L163" s="13" t="s">
        <v>7</v>
      </c>
      <c r="M163" s="8" t="s">
        <v>114</v>
      </c>
      <c r="N163" s="9">
        <v>45</v>
      </c>
      <c r="O163" s="9">
        <f t="shared" si="3"/>
        <v>45</v>
      </c>
      <c r="P163" s="8"/>
      <c r="Q163" s="8"/>
      <c r="R163" s="8"/>
      <c r="S163" s="9" t="s">
        <v>675</v>
      </c>
      <c r="T163" s="9" t="s">
        <v>676</v>
      </c>
      <c r="U163" s="8">
        <v>1</v>
      </c>
      <c r="V163" s="8">
        <v>175</v>
      </c>
      <c r="W163" s="8">
        <v>874</v>
      </c>
      <c r="X163" s="8">
        <v>260</v>
      </c>
      <c r="Y163" s="8" t="s">
        <v>117</v>
      </c>
      <c r="Z163" s="8" t="s">
        <v>118</v>
      </c>
      <c r="AA163" s="8" t="s">
        <v>667</v>
      </c>
      <c r="AB163" s="17" t="s">
        <v>120</v>
      </c>
      <c r="AC163" s="17"/>
    </row>
    <row r="164" s="3" customFormat="1" ht="87" spans="1:29">
      <c r="A164" s="8">
        <f>SUBTOTAL(103,$B$6:B164)*1</f>
        <v>159</v>
      </c>
      <c r="B164" s="8" t="s">
        <v>107</v>
      </c>
      <c r="C164" s="9" t="s">
        <v>677</v>
      </c>
      <c r="D164" s="9" t="s">
        <v>109</v>
      </c>
      <c r="E164" s="10" t="s">
        <v>110</v>
      </c>
      <c r="F164" s="9" t="s">
        <v>111</v>
      </c>
      <c r="G164" s="9" t="s">
        <v>59</v>
      </c>
      <c r="H164" s="9" t="s">
        <v>678</v>
      </c>
      <c r="I164" s="8" t="s">
        <v>178</v>
      </c>
      <c r="J164" s="13" t="s">
        <v>9</v>
      </c>
      <c r="K164" s="13" t="s">
        <v>21</v>
      </c>
      <c r="L164" s="13" t="s">
        <v>42</v>
      </c>
      <c r="M164" s="8" t="s">
        <v>114</v>
      </c>
      <c r="N164" s="9">
        <v>10</v>
      </c>
      <c r="O164" s="9">
        <f t="shared" si="3"/>
        <v>10</v>
      </c>
      <c r="P164" s="8"/>
      <c r="Q164" s="8"/>
      <c r="R164" s="8"/>
      <c r="S164" s="9" t="s">
        <v>679</v>
      </c>
      <c r="T164" s="9" t="s">
        <v>680</v>
      </c>
      <c r="U164" s="8">
        <v>1</v>
      </c>
      <c r="V164" s="8">
        <v>75</v>
      </c>
      <c r="W164" s="8">
        <v>360</v>
      </c>
      <c r="X164" s="8">
        <v>38</v>
      </c>
      <c r="Y164" s="8" t="s">
        <v>117</v>
      </c>
      <c r="Z164" s="8" t="s">
        <v>118</v>
      </c>
      <c r="AA164" s="8" t="s">
        <v>681</v>
      </c>
      <c r="AB164" s="17" t="s">
        <v>120</v>
      </c>
      <c r="AC164" s="17"/>
    </row>
    <row r="165" s="3" customFormat="1" ht="87" spans="1:29">
      <c r="A165" s="8">
        <f>SUBTOTAL(103,$B$6:B165)*1</f>
        <v>160</v>
      </c>
      <c r="B165" s="8" t="s">
        <v>107</v>
      </c>
      <c r="C165" s="9" t="s">
        <v>682</v>
      </c>
      <c r="D165" s="9" t="s">
        <v>109</v>
      </c>
      <c r="E165" s="10" t="s">
        <v>110</v>
      </c>
      <c r="F165" s="9" t="s">
        <v>111</v>
      </c>
      <c r="G165" s="9" t="s">
        <v>59</v>
      </c>
      <c r="H165" s="9" t="s">
        <v>678</v>
      </c>
      <c r="I165" s="8" t="s">
        <v>178</v>
      </c>
      <c r="J165" s="13" t="s">
        <v>9</v>
      </c>
      <c r="K165" s="13" t="s">
        <v>21</v>
      </c>
      <c r="L165" s="13" t="s">
        <v>42</v>
      </c>
      <c r="M165" s="8" t="s">
        <v>114</v>
      </c>
      <c r="N165" s="9">
        <v>12</v>
      </c>
      <c r="O165" s="9">
        <f t="shared" si="3"/>
        <v>12</v>
      </c>
      <c r="P165" s="8"/>
      <c r="Q165" s="8"/>
      <c r="R165" s="8"/>
      <c r="S165" s="9" t="s">
        <v>683</v>
      </c>
      <c r="T165" s="9" t="s">
        <v>684</v>
      </c>
      <c r="U165" s="8">
        <v>1</v>
      </c>
      <c r="V165" s="8">
        <v>27</v>
      </c>
      <c r="W165" s="8">
        <v>119</v>
      </c>
      <c r="X165" s="8">
        <v>22</v>
      </c>
      <c r="Y165" s="8" t="s">
        <v>117</v>
      </c>
      <c r="Z165" s="8" t="s">
        <v>118</v>
      </c>
      <c r="AA165" s="8" t="s">
        <v>681</v>
      </c>
      <c r="AB165" s="17" t="s">
        <v>120</v>
      </c>
      <c r="AC165" s="17"/>
    </row>
    <row r="166" s="3" customFormat="1" ht="87" spans="1:29">
      <c r="A166" s="8">
        <f>SUBTOTAL(103,$B$6:B166)*1</f>
        <v>161</v>
      </c>
      <c r="B166" s="8" t="s">
        <v>107</v>
      </c>
      <c r="C166" s="9" t="s">
        <v>685</v>
      </c>
      <c r="D166" s="9" t="s">
        <v>109</v>
      </c>
      <c r="E166" s="10" t="s">
        <v>110</v>
      </c>
      <c r="F166" s="9" t="s">
        <v>111</v>
      </c>
      <c r="G166" s="9" t="s">
        <v>59</v>
      </c>
      <c r="H166" s="9" t="s">
        <v>678</v>
      </c>
      <c r="I166" s="8" t="s">
        <v>178</v>
      </c>
      <c r="J166" s="13" t="s">
        <v>9</v>
      </c>
      <c r="K166" s="13" t="s">
        <v>21</v>
      </c>
      <c r="L166" s="13" t="s">
        <v>45</v>
      </c>
      <c r="M166" s="8" t="s">
        <v>114</v>
      </c>
      <c r="N166" s="9">
        <v>8</v>
      </c>
      <c r="O166" s="9">
        <f t="shared" si="3"/>
        <v>8</v>
      </c>
      <c r="P166" s="8"/>
      <c r="Q166" s="8"/>
      <c r="R166" s="8"/>
      <c r="S166" s="9" t="s">
        <v>686</v>
      </c>
      <c r="T166" s="9" t="s">
        <v>687</v>
      </c>
      <c r="U166" s="8">
        <v>1</v>
      </c>
      <c r="V166" s="8">
        <v>125</v>
      </c>
      <c r="W166" s="8">
        <v>555</v>
      </c>
      <c r="X166" s="8">
        <v>117</v>
      </c>
      <c r="Y166" s="8" t="s">
        <v>117</v>
      </c>
      <c r="Z166" s="8" t="s">
        <v>118</v>
      </c>
      <c r="AA166" s="8" t="s">
        <v>681</v>
      </c>
      <c r="AB166" s="17" t="s">
        <v>120</v>
      </c>
      <c r="AC166" s="17"/>
    </row>
    <row r="167" s="3" customFormat="1" ht="104.4" spans="1:29">
      <c r="A167" s="8">
        <f>SUBTOTAL(103,$B$6:B167)*1</f>
        <v>162</v>
      </c>
      <c r="B167" s="8" t="s">
        <v>107</v>
      </c>
      <c r="C167" s="9" t="s">
        <v>688</v>
      </c>
      <c r="D167" s="9" t="s">
        <v>109</v>
      </c>
      <c r="E167" s="10" t="s">
        <v>110</v>
      </c>
      <c r="F167" s="9" t="s">
        <v>111</v>
      </c>
      <c r="G167" s="9" t="s">
        <v>59</v>
      </c>
      <c r="H167" s="9" t="s">
        <v>678</v>
      </c>
      <c r="I167" s="8" t="s">
        <v>178</v>
      </c>
      <c r="J167" s="13" t="s">
        <v>127</v>
      </c>
      <c r="K167" s="13" t="s">
        <v>7</v>
      </c>
      <c r="L167" s="13" t="s">
        <v>7</v>
      </c>
      <c r="M167" s="8" t="s">
        <v>114</v>
      </c>
      <c r="N167" s="9">
        <v>45</v>
      </c>
      <c r="O167" s="9">
        <f t="shared" si="3"/>
        <v>45</v>
      </c>
      <c r="P167" s="8"/>
      <c r="Q167" s="8"/>
      <c r="R167" s="8"/>
      <c r="S167" s="9" t="s">
        <v>689</v>
      </c>
      <c r="T167" s="9" t="s">
        <v>690</v>
      </c>
      <c r="U167" s="8">
        <v>1</v>
      </c>
      <c r="V167" s="8">
        <v>66</v>
      </c>
      <c r="W167" s="8">
        <v>264</v>
      </c>
      <c r="X167" s="8">
        <v>90</v>
      </c>
      <c r="Y167" s="8" t="s">
        <v>117</v>
      </c>
      <c r="Z167" s="8" t="s">
        <v>118</v>
      </c>
      <c r="AA167" s="8" t="s">
        <v>681</v>
      </c>
      <c r="AB167" s="17" t="s">
        <v>120</v>
      </c>
      <c r="AC167" s="17"/>
    </row>
    <row r="168" s="3" customFormat="1" ht="156.6" spans="1:29">
      <c r="A168" s="8">
        <f>SUBTOTAL(103,$B$6:B168)*1</f>
        <v>163</v>
      </c>
      <c r="B168" s="8" t="s">
        <v>107</v>
      </c>
      <c r="C168" s="9" t="s">
        <v>691</v>
      </c>
      <c r="D168" s="9" t="s">
        <v>109</v>
      </c>
      <c r="E168" s="10" t="s">
        <v>110</v>
      </c>
      <c r="F168" s="9" t="s">
        <v>111</v>
      </c>
      <c r="G168" s="9" t="s">
        <v>59</v>
      </c>
      <c r="H168" s="9" t="s">
        <v>692</v>
      </c>
      <c r="I168" s="8" t="s">
        <v>196</v>
      </c>
      <c r="J168" s="13" t="s">
        <v>9</v>
      </c>
      <c r="K168" s="13" t="s">
        <v>21</v>
      </c>
      <c r="L168" s="13" t="s">
        <v>42</v>
      </c>
      <c r="M168" s="8" t="s">
        <v>114</v>
      </c>
      <c r="N168" s="9">
        <v>15</v>
      </c>
      <c r="O168" s="9">
        <f t="shared" si="3"/>
        <v>15</v>
      </c>
      <c r="P168" s="8"/>
      <c r="Q168" s="8"/>
      <c r="R168" s="8"/>
      <c r="S168" s="9" t="s">
        <v>693</v>
      </c>
      <c r="T168" s="9" t="s">
        <v>694</v>
      </c>
      <c r="U168" s="8">
        <v>1</v>
      </c>
      <c r="V168" s="8">
        <v>178</v>
      </c>
      <c r="W168" s="8">
        <v>816</v>
      </c>
      <c r="X168" s="8">
        <v>29</v>
      </c>
      <c r="Y168" s="8" t="s">
        <v>117</v>
      </c>
      <c r="Z168" s="8" t="s">
        <v>118</v>
      </c>
      <c r="AA168" s="8" t="s">
        <v>695</v>
      </c>
      <c r="AB168" s="17" t="s">
        <v>120</v>
      </c>
      <c r="AC168" s="17"/>
    </row>
    <row r="169" s="3" customFormat="1" ht="121.8" spans="1:29">
      <c r="A169" s="8">
        <f>SUBTOTAL(103,$B$6:B169)*1</f>
        <v>164</v>
      </c>
      <c r="B169" s="8" t="s">
        <v>107</v>
      </c>
      <c r="C169" s="9" t="s">
        <v>696</v>
      </c>
      <c r="D169" s="9" t="s">
        <v>109</v>
      </c>
      <c r="E169" s="10" t="s">
        <v>110</v>
      </c>
      <c r="F169" s="9" t="s">
        <v>111</v>
      </c>
      <c r="G169" s="9" t="s">
        <v>59</v>
      </c>
      <c r="H169" s="9" t="s">
        <v>697</v>
      </c>
      <c r="I169" s="8" t="s">
        <v>166</v>
      </c>
      <c r="J169" s="13" t="s">
        <v>127</v>
      </c>
      <c r="K169" s="13" t="s">
        <v>17</v>
      </c>
      <c r="L169" s="13" t="s">
        <v>35</v>
      </c>
      <c r="M169" s="8" t="s">
        <v>114</v>
      </c>
      <c r="N169" s="9">
        <v>70</v>
      </c>
      <c r="O169" s="9">
        <f t="shared" si="3"/>
        <v>70</v>
      </c>
      <c r="P169" s="8"/>
      <c r="Q169" s="8"/>
      <c r="R169" s="8"/>
      <c r="S169" s="9" t="s">
        <v>698</v>
      </c>
      <c r="T169" s="9" t="s">
        <v>699</v>
      </c>
      <c r="U169" s="8">
        <v>1</v>
      </c>
      <c r="V169" s="8">
        <v>245</v>
      </c>
      <c r="W169" s="8">
        <v>1310</v>
      </c>
      <c r="X169" s="8">
        <v>207</v>
      </c>
      <c r="Y169" s="8" t="s">
        <v>117</v>
      </c>
      <c r="Z169" s="8" t="s">
        <v>118</v>
      </c>
      <c r="AA169" s="8" t="s">
        <v>700</v>
      </c>
      <c r="AB169" s="17" t="s">
        <v>120</v>
      </c>
      <c r="AC169" s="17"/>
    </row>
    <row r="170" s="3" customFormat="1" ht="121.8" spans="1:29">
      <c r="A170" s="8">
        <f>SUBTOTAL(103,$B$6:B170)*1</f>
        <v>165</v>
      </c>
      <c r="B170" s="8" t="s">
        <v>107</v>
      </c>
      <c r="C170" s="9" t="s">
        <v>701</v>
      </c>
      <c r="D170" s="9" t="s">
        <v>109</v>
      </c>
      <c r="E170" s="10" t="s">
        <v>110</v>
      </c>
      <c r="F170" s="9" t="s">
        <v>111</v>
      </c>
      <c r="G170" s="9" t="s">
        <v>59</v>
      </c>
      <c r="H170" s="9" t="s">
        <v>697</v>
      </c>
      <c r="I170" s="8" t="s">
        <v>166</v>
      </c>
      <c r="J170" s="13" t="s">
        <v>127</v>
      </c>
      <c r="K170" s="13" t="s">
        <v>15</v>
      </c>
      <c r="L170" s="13" t="s">
        <v>26</v>
      </c>
      <c r="M170" s="8" t="s">
        <v>114</v>
      </c>
      <c r="N170" s="9">
        <v>70</v>
      </c>
      <c r="O170" s="9">
        <f t="shared" si="3"/>
        <v>70</v>
      </c>
      <c r="P170" s="8"/>
      <c r="Q170" s="8"/>
      <c r="R170" s="8"/>
      <c r="S170" s="9" t="s">
        <v>702</v>
      </c>
      <c r="T170" s="9" t="s">
        <v>703</v>
      </c>
      <c r="U170" s="8">
        <v>1</v>
      </c>
      <c r="V170" s="8">
        <v>245</v>
      </c>
      <c r="W170" s="8">
        <v>1310</v>
      </c>
      <c r="X170" s="8">
        <v>125</v>
      </c>
      <c r="Y170" s="8" t="s">
        <v>117</v>
      </c>
      <c r="Z170" s="8" t="s">
        <v>118</v>
      </c>
      <c r="AA170" s="8" t="s">
        <v>700</v>
      </c>
      <c r="AB170" s="17" t="s">
        <v>120</v>
      </c>
      <c r="AC170" s="17"/>
    </row>
    <row r="171" s="3" customFormat="1" ht="87" spans="1:29">
      <c r="A171" s="8">
        <f>SUBTOTAL(103,$B$6:B171)*1</f>
        <v>166</v>
      </c>
      <c r="B171" s="8" t="s">
        <v>107</v>
      </c>
      <c r="C171" s="9" t="s">
        <v>704</v>
      </c>
      <c r="D171" s="9" t="s">
        <v>109</v>
      </c>
      <c r="E171" s="10" t="s">
        <v>110</v>
      </c>
      <c r="F171" s="9" t="s">
        <v>111</v>
      </c>
      <c r="G171" s="9" t="s">
        <v>59</v>
      </c>
      <c r="H171" s="9" t="s">
        <v>697</v>
      </c>
      <c r="I171" s="8" t="s">
        <v>166</v>
      </c>
      <c r="J171" s="13" t="s">
        <v>9</v>
      </c>
      <c r="K171" s="13" t="s">
        <v>21</v>
      </c>
      <c r="L171" s="13" t="s">
        <v>42</v>
      </c>
      <c r="M171" s="8" t="s">
        <v>114</v>
      </c>
      <c r="N171" s="9">
        <v>10</v>
      </c>
      <c r="O171" s="9">
        <f t="shared" si="3"/>
        <v>10</v>
      </c>
      <c r="P171" s="8"/>
      <c r="Q171" s="8"/>
      <c r="R171" s="8"/>
      <c r="S171" s="9" t="s">
        <v>705</v>
      </c>
      <c r="T171" s="9" t="s">
        <v>706</v>
      </c>
      <c r="U171" s="8">
        <v>1</v>
      </c>
      <c r="V171" s="8">
        <v>54</v>
      </c>
      <c r="W171" s="8">
        <v>225</v>
      </c>
      <c r="X171" s="8">
        <v>65</v>
      </c>
      <c r="Y171" s="8" t="s">
        <v>117</v>
      </c>
      <c r="Z171" s="8" t="s">
        <v>118</v>
      </c>
      <c r="AA171" s="8" t="s">
        <v>700</v>
      </c>
      <c r="AB171" s="17" t="s">
        <v>120</v>
      </c>
      <c r="AC171" s="17"/>
    </row>
    <row r="172" s="3" customFormat="1" ht="87" spans="1:29">
      <c r="A172" s="8">
        <f>SUBTOTAL(103,$B$6:B172)*1</f>
        <v>167</v>
      </c>
      <c r="B172" s="8" t="s">
        <v>107</v>
      </c>
      <c r="C172" s="9" t="s">
        <v>707</v>
      </c>
      <c r="D172" s="9" t="s">
        <v>109</v>
      </c>
      <c r="E172" s="10" t="s">
        <v>110</v>
      </c>
      <c r="F172" s="9" t="s">
        <v>111</v>
      </c>
      <c r="G172" s="9" t="s">
        <v>59</v>
      </c>
      <c r="H172" s="9" t="s">
        <v>697</v>
      </c>
      <c r="I172" s="8" t="s">
        <v>166</v>
      </c>
      <c r="J172" s="13" t="s">
        <v>9</v>
      </c>
      <c r="K172" s="13" t="s">
        <v>21</v>
      </c>
      <c r="L172" s="13" t="s">
        <v>45</v>
      </c>
      <c r="M172" s="8" t="s">
        <v>114</v>
      </c>
      <c r="N172" s="9">
        <v>30</v>
      </c>
      <c r="O172" s="9">
        <f t="shared" si="3"/>
        <v>30</v>
      </c>
      <c r="P172" s="8"/>
      <c r="Q172" s="8"/>
      <c r="R172" s="8"/>
      <c r="S172" s="9" t="s">
        <v>708</v>
      </c>
      <c r="T172" s="9" t="s">
        <v>709</v>
      </c>
      <c r="U172" s="8">
        <v>1</v>
      </c>
      <c r="V172" s="8">
        <v>50</v>
      </c>
      <c r="W172" s="8">
        <v>230</v>
      </c>
      <c r="X172" s="8">
        <v>48</v>
      </c>
      <c r="Y172" s="8" t="s">
        <v>117</v>
      </c>
      <c r="Z172" s="8" t="s">
        <v>118</v>
      </c>
      <c r="AA172" s="8" t="s">
        <v>700</v>
      </c>
      <c r="AB172" s="17" t="s">
        <v>120</v>
      </c>
      <c r="AC172" s="17"/>
    </row>
    <row r="173" s="3" customFormat="1" ht="87" spans="1:29">
      <c r="A173" s="8">
        <f>SUBTOTAL(103,$B$6:B173)*1</f>
        <v>168</v>
      </c>
      <c r="B173" s="8" t="s">
        <v>107</v>
      </c>
      <c r="C173" s="9" t="s">
        <v>710</v>
      </c>
      <c r="D173" s="9" t="s">
        <v>109</v>
      </c>
      <c r="E173" s="10" t="s">
        <v>110</v>
      </c>
      <c r="F173" s="9" t="s">
        <v>111</v>
      </c>
      <c r="G173" s="9" t="s">
        <v>59</v>
      </c>
      <c r="H173" s="9" t="s">
        <v>711</v>
      </c>
      <c r="I173" s="8" t="s">
        <v>196</v>
      </c>
      <c r="J173" s="13" t="s">
        <v>9</v>
      </c>
      <c r="K173" s="13" t="s">
        <v>21</v>
      </c>
      <c r="L173" s="13" t="s">
        <v>45</v>
      </c>
      <c r="M173" s="8" t="s">
        <v>114</v>
      </c>
      <c r="N173" s="9">
        <v>9</v>
      </c>
      <c r="O173" s="9">
        <f t="shared" si="3"/>
        <v>9</v>
      </c>
      <c r="P173" s="8"/>
      <c r="Q173" s="8"/>
      <c r="R173" s="8"/>
      <c r="S173" s="9" t="s">
        <v>712</v>
      </c>
      <c r="T173" s="9" t="s">
        <v>713</v>
      </c>
      <c r="U173" s="8">
        <v>1</v>
      </c>
      <c r="V173" s="8">
        <v>182</v>
      </c>
      <c r="W173" s="8">
        <v>908</v>
      </c>
      <c r="X173" s="8">
        <v>184</v>
      </c>
      <c r="Y173" s="8" t="s">
        <v>117</v>
      </c>
      <c r="Z173" s="8" t="s">
        <v>118</v>
      </c>
      <c r="AA173" s="8" t="s">
        <v>714</v>
      </c>
      <c r="AB173" s="17" t="s">
        <v>120</v>
      </c>
      <c r="AC173" s="17"/>
    </row>
    <row r="174" s="3" customFormat="1" ht="87" spans="1:29">
      <c r="A174" s="8">
        <f>SUBTOTAL(103,$B$6:B174)*1</f>
        <v>169</v>
      </c>
      <c r="B174" s="8" t="s">
        <v>107</v>
      </c>
      <c r="C174" s="9" t="s">
        <v>715</v>
      </c>
      <c r="D174" s="9" t="s">
        <v>109</v>
      </c>
      <c r="E174" s="10" t="s">
        <v>110</v>
      </c>
      <c r="F174" s="9" t="s">
        <v>111</v>
      </c>
      <c r="G174" s="9" t="s">
        <v>59</v>
      </c>
      <c r="H174" s="9" t="s">
        <v>716</v>
      </c>
      <c r="I174" s="8" t="s">
        <v>166</v>
      </c>
      <c r="J174" s="13" t="s">
        <v>9</v>
      </c>
      <c r="K174" s="13" t="s">
        <v>21</v>
      </c>
      <c r="L174" s="13" t="s">
        <v>42</v>
      </c>
      <c r="M174" s="8" t="s">
        <v>114</v>
      </c>
      <c r="N174" s="9">
        <v>30</v>
      </c>
      <c r="O174" s="9">
        <f t="shared" si="3"/>
        <v>30</v>
      </c>
      <c r="P174" s="8"/>
      <c r="Q174" s="8"/>
      <c r="R174" s="8"/>
      <c r="S174" s="9" t="s">
        <v>717</v>
      </c>
      <c r="T174" s="9" t="s">
        <v>718</v>
      </c>
      <c r="U174" s="8">
        <v>1</v>
      </c>
      <c r="V174" s="8">
        <v>32</v>
      </c>
      <c r="W174" s="8">
        <v>186</v>
      </c>
      <c r="X174" s="8">
        <v>42</v>
      </c>
      <c r="Y174" s="8" t="s">
        <v>117</v>
      </c>
      <c r="Z174" s="8" t="s">
        <v>118</v>
      </c>
      <c r="AA174" s="8" t="s">
        <v>719</v>
      </c>
      <c r="AB174" s="17" t="s">
        <v>120</v>
      </c>
      <c r="AC174" s="17"/>
    </row>
    <row r="175" s="3" customFormat="1" ht="69.6" spans="1:29">
      <c r="A175" s="8">
        <f>SUBTOTAL(103,$B$6:B175)*1</f>
        <v>170</v>
      </c>
      <c r="B175" s="8" t="s">
        <v>107</v>
      </c>
      <c r="C175" s="9" t="s">
        <v>720</v>
      </c>
      <c r="D175" s="9" t="s">
        <v>109</v>
      </c>
      <c r="E175" s="10" t="s">
        <v>110</v>
      </c>
      <c r="F175" s="9" t="s">
        <v>111</v>
      </c>
      <c r="G175" s="9" t="s">
        <v>59</v>
      </c>
      <c r="H175" s="9" t="s">
        <v>716</v>
      </c>
      <c r="I175" s="8" t="s">
        <v>166</v>
      </c>
      <c r="J175" s="13" t="s">
        <v>127</v>
      </c>
      <c r="K175" s="13" t="s">
        <v>7</v>
      </c>
      <c r="L175" s="13" t="s">
        <v>7</v>
      </c>
      <c r="M175" s="8" t="s">
        <v>114</v>
      </c>
      <c r="N175" s="9">
        <v>50</v>
      </c>
      <c r="O175" s="9">
        <f t="shared" si="3"/>
        <v>50</v>
      </c>
      <c r="P175" s="8"/>
      <c r="Q175" s="8"/>
      <c r="R175" s="8"/>
      <c r="S175" s="9" t="s">
        <v>721</v>
      </c>
      <c r="T175" s="9" t="s">
        <v>722</v>
      </c>
      <c r="U175" s="8">
        <v>1</v>
      </c>
      <c r="V175" s="8">
        <v>215</v>
      </c>
      <c r="W175" s="8">
        <v>1075</v>
      </c>
      <c r="X175" s="8">
        <v>210</v>
      </c>
      <c r="Y175" s="8" t="s">
        <v>117</v>
      </c>
      <c r="Z175" s="8" t="s">
        <v>118</v>
      </c>
      <c r="AA175" s="8" t="s">
        <v>719</v>
      </c>
      <c r="AB175" s="17" t="s">
        <v>120</v>
      </c>
      <c r="AC175" s="17"/>
    </row>
    <row r="176" s="3" customFormat="1" ht="87" spans="1:29">
      <c r="A176" s="8">
        <f>SUBTOTAL(103,$B$6:B176)*1</f>
        <v>171</v>
      </c>
      <c r="B176" s="8" t="s">
        <v>107</v>
      </c>
      <c r="C176" s="9" t="s">
        <v>723</v>
      </c>
      <c r="D176" s="9" t="s">
        <v>109</v>
      </c>
      <c r="E176" s="10" t="s">
        <v>110</v>
      </c>
      <c r="F176" s="9" t="s">
        <v>111</v>
      </c>
      <c r="G176" s="9" t="s">
        <v>59</v>
      </c>
      <c r="H176" s="9" t="s">
        <v>716</v>
      </c>
      <c r="I176" s="8" t="s">
        <v>166</v>
      </c>
      <c r="J176" s="13" t="s">
        <v>127</v>
      </c>
      <c r="K176" s="13" t="s">
        <v>17</v>
      </c>
      <c r="L176" s="13" t="s">
        <v>34</v>
      </c>
      <c r="M176" s="8" t="s">
        <v>114</v>
      </c>
      <c r="N176" s="9">
        <v>45</v>
      </c>
      <c r="O176" s="9">
        <f t="shared" si="3"/>
        <v>45</v>
      </c>
      <c r="P176" s="8"/>
      <c r="Q176" s="8"/>
      <c r="R176" s="8"/>
      <c r="S176" s="9" t="s">
        <v>724</v>
      </c>
      <c r="T176" s="9" t="s">
        <v>725</v>
      </c>
      <c r="U176" s="8">
        <v>1</v>
      </c>
      <c r="V176" s="8">
        <v>52</v>
      </c>
      <c r="W176" s="8">
        <v>200</v>
      </c>
      <c r="X176" s="8">
        <v>35</v>
      </c>
      <c r="Y176" s="8" t="s">
        <v>117</v>
      </c>
      <c r="Z176" s="8" t="s">
        <v>118</v>
      </c>
      <c r="AA176" s="8" t="s">
        <v>719</v>
      </c>
      <c r="AB176" s="17" t="s">
        <v>120</v>
      </c>
      <c r="AC176" s="17"/>
    </row>
    <row r="177" s="3" customFormat="1" ht="87" spans="1:29">
      <c r="A177" s="8">
        <f>SUBTOTAL(103,$B$6:B177)*1</f>
        <v>172</v>
      </c>
      <c r="B177" s="8" t="s">
        <v>107</v>
      </c>
      <c r="C177" s="9" t="s">
        <v>726</v>
      </c>
      <c r="D177" s="9" t="s">
        <v>109</v>
      </c>
      <c r="E177" s="10" t="s">
        <v>110</v>
      </c>
      <c r="F177" s="9" t="s">
        <v>111</v>
      </c>
      <c r="G177" s="9" t="s">
        <v>59</v>
      </c>
      <c r="H177" s="9" t="s">
        <v>716</v>
      </c>
      <c r="I177" s="8" t="s">
        <v>166</v>
      </c>
      <c r="J177" s="13" t="s">
        <v>9</v>
      </c>
      <c r="K177" s="13" t="s">
        <v>21</v>
      </c>
      <c r="L177" s="13" t="s">
        <v>42</v>
      </c>
      <c r="M177" s="8" t="s">
        <v>114</v>
      </c>
      <c r="N177" s="9">
        <v>30</v>
      </c>
      <c r="O177" s="9">
        <f t="shared" si="3"/>
        <v>30</v>
      </c>
      <c r="P177" s="8"/>
      <c r="Q177" s="8"/>
      <c r="R177" s="8"/>
      <c r="S177" s="9" t="s">
        <v>727</v>
      </c>
      <c r="T177" s="9" t="s">
        <v>728</v>
      </c>
      <c r="U177" s="8">
        <v>1</v>
      </c>
      <c r="V177" s="8">
        <v>26</v>
      </c>
      <c r="W177" s="8">
        <v>145</v>
      </c>
      <c r="X177" s="8">
        <v>47</v>
      </c>
      <c r="Y177" s="8" t="s">
        <v>117</v>
      </c>
      <c r="Z177" s="8" t="s">
        <v>118</v>
      </c>
      <c r="AA177" s="8" t="s">
        <v>719</v>
      </c>
      <c r="AB177" s="17" t="s">
        <v>120</v>
      </c>
      <c r="AC177" s="17"/>
    </row>
    <row r="178" s="3" customFormat="1" ht="87" spans="1:29">
      <c r="A178" s="8">
        <f>SUBTOTAL(103,$B$6:B178)*1</f>
        <v>173</v>
      </c>
      <c r="B178" s="8" t="s">
        <v>107</v>
      </c>
      <c r="C178" s="9" t="s">
        <v>729</v>
      </c>
      <c r="D178" s="9" t="s">
        <v>109</v>
      </c>
      <c r="E178" s="10" t="s">
        <v>110</v>
      </c>
      <c r="F178" s="9" t="s">
        <v>111</v>
      </c>
      <c r="G178" s="9" t="s">
        <v>59</v>
      </c>
      <c r="H178" s="9" t="s">
        <v>716</v>
      </c>
      <c r="I178" s="8" t="s">
        <v>166</v>
      </c>
      <c r="J178" s="13" t="s">
        <v>9</v>
      </c>
      <c r="K178" s="13" t="s">
        <v>21</v>
      </c>
      <c r="L178" s="13" t="s">
        <v>42</v>
      </c>
      <c r="M178" s="8" t="s">
        <v>114</v>
      </c>
      <c r="N178" s="9">
        <v>15</v>
      </c>
      <c r="O178" s="9">
        <f t="shared" si="3"/>
        <v>15</v>
      </c>
      <c r="P178" s="8"/>
      <c r="Q178" s="8"/>
      <c r="R178" s="8"/>
      <c r="S178" s="9" t="s">
        <v>730</v>
      </c>
      <c r="T178" s="9" t="s">
        <v>731</v>
      </c>
      <c r="U178" s="8">
        <v>1</v>
      </c>
      <c r="V178" s="8">
        <v>22</v>
      </c>
      <c r="W178" s="8">
        <v>120</v>
      </c>
      <c r="X178" s="8">
        <v>23</v>
      </c>
      <c r="Y178" s="8" t="s">
        <v>117</v>
      </c>
      <c r="Z178" s="8" t="s">
        <v>118</v>
      </c>
      <c r="AA178" s="8" t="s">
        <v>719</v>
      </c>
      <c r="AB178" s="17" t="s">
        <v>120</v>
      </c>
      <c r="AC178" s="17"/>
    </row>
    <row r="179" s="3" customFormat="1" ht="104.4" spans="1:29">
      <c r="A179" s="8">
        <f>SUBTOTAL(103,$B$6:B179)*1</f>
        <v>174</v>
      </c>
      <c r="B179" s="8" t="s">
        <v>107</v>
      </c>
      <c r="C179" s="9" t="s">
        <v>732</v>
      </c>
      <c r="D179" s="9" t="s">
        <v>109</v>
      </c>
      <c r="E179" s="10" t="s">
        <v>110</v>
      </c>
      <c r="F179" s="9" t="s">
        <v>111</v>
      </c>
      <c r="G179" s="9" t="s">
        <v>59</v>
      </c>
      <c r="H179" s="9" t="s">
        <v>716</v>
      </c>
      <c r="I179" s="8" t="s">
        <v>166</v>
      </c>
      <c r="J179" s="13" t="s">
        <v>127</v>
      </c>
      <c r="K179" s="13" t="s">
        <v>18</v>
      </c>
      <c r="L179" s="13" t="s">
        <v>38</v>
      </c>
      <c r="M179" s="8" t="s">
        <v>114</v>
      </c>
      <c r="N179" s="9">
        <v>30</v>
      </c>
      <c r="O179" s="9">
        <f t="shared" si="3"/>
        <v>30</v>
      </c>
      <c r="P179" s="8"/>
      <c r="Q179" s="8"/>
      <c r="R179" s="8"/>
      <c r="S179" s="9" t="s">
        <v>733</v>
      </c>
      <c r="T179" s="9" t="s">
        <v>734</v>
      </c>
      <c r="U179" s="8">
        <v>1</v>
      </c>
      <c r="V179" s="8">
        <v>113</v>
      </c>
      <c r="W179" s="8">
        <v>626</v>
      </c>
      <c r="X179" s="8">
        <v>209</v>
      </c>
      <c r="Y179" s="8" t="s">
        <v>117</v>
      </c>
      <c r="Z179" s="8" t="s">
        <v>118</v>
      </c>
      <c r="AA179" s="8" t="s">
        <v>719</v>
      </c>
      <c r="AB179" s="17" t="s">
        <v>120</v>
      </c>
      <c r="AC179" s="17"/>
    </row>
    <row r="180" s="3" customFormat="1" ht="87" spans="1:29">
      <c r="A180" s="8">
        <f>SUBTOTAL(103,$B$6:B180)*1</f>
        <v>175</v>
      </c>
      <c r="B180" s="8" t="s">
        <v>107</v>
      </c>
      <c r="C180" s="9" t="s">
        <v>735</v>
      </c>
      <c r="D180" s="9" t="s">
        <v>109</v>
      </c>
      <c r="E180" s="10" t="s">
        <v>110</v>
      </c>
      <c r="F180" s="9" t="s">
        <v>111</v>
      </c>
      <c r="G180" s="9" t="s">
        <v>59</v>
      </c>
      <c r="H180" s="9" t="s">
        <v>716</v>
      </c>
      <c r="I180" s="8" t="s">
        <v>166</v>
      </c>
      <c r="J180" s="13" t="s">
        <v>9</v>
      </c>
      <c r="K180" s="13" t="s">
        <v>21</v>
      </c>
      <c r="L180" s="13" t="s">
        <v>45</v>
      </c>
      <c r="M180" s="8" t="s">
        <v>114</v>
      </c>
      <c r="N180" s="9">
        <v>20</v>
      </c>
      <c r="O180" s="9">
        <f t="shared" si="3"/>
        <v>20</v>
      </c>
      <c r="P180" s="8"/>
      <c r="Q180" s="8"/>
      <c r="R180" s="8"/>
      <c r="S180" s="9" t="s">
        <v>736</v>
      </c>
      <c r="T180" s="9" t="s">
        <v>737</v>
      </c>
      <c r="U180" s="8">
        <v>1</v>
      </c>
      <c r="V180" s="8">
        <v>352</v>
      </c>
      <c r="W180" s="8">
        <v>1520</v>
      </c>
      <c r="X180" s="8">
        <v>321</v>
      </c>
      <c r="Y180" s="8" t="s">
        <v>117</v>
      </c>
      <c r="Z180" s="8" t="s">
        <v>118</v>
      </c>
      <c r="AA180" s="8" t="s">
        <v>719</v>
      </c>
      <c r="AB180" s="17" t="s">
        <v>120</v>
      </c>
      <c r="AC180" s="17"/>
    </row>
    <row r="181" s="3" customFormat="1" ht="87" spans="1:29">
      <c r="A181" s="8">
        <f>SUBTOTAL(103,$B$6:B181)*1</f>
        <v>176</v>
      </c>
      <c r="B181" s="8" t="s">
        <v>107</v>
      </c>
      <c r="C181" s="9" t="s">
        <v>738</v>
      </c>
      <c r="D181" s="9" t="s">
        <v>109</v>
      </c>
      <c r="E181" s="10" t="s">
        <v>110</v>
      </c>
      <c r="F181" s="9" t="s">
        <v>111</v>
      </c>
      <c r="G181" s="9" t="s">
        <v>59</v>
      </c>
      <c r="H181" s="9" t="s">
        <v>739</v>
      </c>
      <c r="I181" s="8" t="s">
        <v>178</v>
      </c>
      <c r="J181" s="13" t="s">
        <v>9</v>
      </c>
      <c r="K181" s="13" t="s">
        <v>21</v>
      </c>
      <c r="L181" s="13" t="s">
        <v>42</v>
      </c>
      <c r="M181" s="8" t="s">
        <v>114</v>
      </c>
      <c r="N181" s="9">
        <v>20</v>
      </c>
      <c r="O181" s="9">
        <f t="shared" si="3"/>
        <v>20</v>
      </c>
      <c r="P181" s="8"/>
      <c r="Q181" s="8"/>
      <c r="R181" s="8"/>
      <c r="S181" s="9" t="s">
        <v>740</v>
      </c>
      <c r="T181" s="9" t="s">
        <v>741</v>
      </c>
      <c r="U181" s="8">
        <v>1</v>
      </c>
      <c r="V181" s="8">
        <v>48</v>
      </c>
      <c r="W181" s="8">
        <v>260</v>
      </c>
      <c r="X181" s="8">
        <v>11</v>
      </c>
      <c r="Y181" s="8" t="s">
        <v>117</v>
      </c>
      <c r="Z181" s="8" t="s">
        <v>118</v>
      </c>
      <c r="AA181" s="8" t="s">
        <v>742</v>
      </c>
      <c r="AB181" s="17" t="s">
        <v>120</v>
      </c>
      <c r="AC181" s="17"/>
    </row>
    <row r="182" s="3" customFormat="1" ht="87" spans="1:29">
      <c r="A182" s="8">
        <f>SUBTOTAL(103,$B$6:B182)*1</f>
        <v>177</v>
      </c>
      <c r="B182" s="8" t="s">
        <v>107</v>
      </c>
      <c r="C182" s="9" t="s">
        <v>743</v>
      </c>
      <c r="D182" s="9" t="s">
        <v>109</v>
      </c>
      <c r="E182" s="10" t="s">
        <v>110</v>
      </c>
      <c r="F182" s="9" t="s">
        <v>111</v>
      </c>
      <c r="G182" s="9" t="s">
        <v>59</v>
      </c>
      <c r="H182" s="9" t="s">
        <v>739</v>
      </c>
      <c r="I182" s="8" t="s">
        <v>178</v>
      </c>
      <c r="J182" s="13" t="s">
        <v>9</v>
      </c>
      <c r="K182" s="13" t="s">
        <v>21</v>
      </c>
      <c r="L182" s="13" t="s">
        <v>42</v>
      </c>
      <c r="M182" s="8" t="s">
        <v>114</v>
      </c>
      <c r="N182" s="9">
        <v>20</v>
      </c>
      <c r="O182" s="9">
        <f t="shared" si="3"/>
        <v>20</v>
      </c>
      <c r="P182" s="8"/>
      <c r="Q182" s="8"/>
      <c r="R182" s="8"/>
      <c r="S182" s="9" t="s">
        <v>744</v>
      </c>
      <c r="T182" s="9" t="s">
        <v>745</v>
      </c>
      <c r="U182" s="8">
        <v>1</v>
      </c>
      <c r="V182" s="8">
        <v>45</v>
      </c>
      <c r="W182" s="8">
        <v>230</v>
      </c>
      <c r="X182" s="8">
        <v>10</v>
      </c>
      <c r="Y182" s="8" t="s">
        <v>117</v>
      </c>
      <c r="Z182" s="8" t="s">
        <v>118</v>
      </c>
      <c r="AA182" s="8" t="s">
        <v>742</v>
      </c>
      <c r="AB182" s="17" t="s">
        <v>120</v>
      </c>
      <c r="AC182" s="17"/>
    </row>
    <row r="183" s="3" customFormat="1" ht="104.4" spans="1:29">
      <c r="A183" s="8">
        <f>SUBTOTAL(103,$B$6:B183)*1</f>
        <v>178</v>
      </c>
      <c r="B183" s="8" t="s">
        <v>107</v>
      </c>
      <c r="C183" s="9" t="s">
        <v>746</v>
      </c>
      <c r="D183" s="9" t="s">
        <v>109</v>
      </c>
      <c r="E183" s="10" t="s">
        <v>110</v>
      </c>
      <c r="F183" s="9" t="s">
        <v>111</v>
      </c>
      <c r="G183" s="9" t="s">
        <v>59</v>
      </c>
      <c r="H183" s="9" t="s">
        <v>739</v>
      </c>
      <c r="I183" s="8" t="s">
        <v>178</v>
      </c>
      <c r="J183" s="13" t="s">
        <v>127</v>
      </c>
      <c r="K183" s="13" t="s">
        <v>7</v>
      </c>
      <c r="L183" s="13" t="s">
        <v>7</v>
      </c>
      <c r="M183" s="8" t="s">
        <v>114</v>
      </c>
      <c r="N183" s="9">
        <v>35</v>
      </c>
      <c r="O183" s="9">
        <f t="shared" si="3"/>
        <v>35</v>
      </c>
      <c r="P183" s="8"/>
      <c r="Q183" s="8"/>
      <c r="R183" s="8"/>
      <c r="S183" s="9" t="s">
        <v>747</v>
      </c>
      <c r="T183" s="9" t="s">
        <v>748</v>
      </c>
      <c r="U183" s="8">
        <v>1</v>
      </c>
      <c r="V183" s="8">
        <v>175</v>
      </c>
      <c r="W183" s="8">
        <v>930</v>
      </c>
      <c r="X183" s="8">
        <v>241</v>
      </c>
      <c r="Y183" s="8" t="s">
        <v>117</v>
      </c>
      <c r="Z183" s="8" t="s">
        <v>118</v>
      </c>
      <c r="AA183" s="8" t="s">
        <v>742</v>
      </c>
      <c r="AB183" s="17" t="s">
        <v>120</v>
      </c>
      <c r="AC183" s="17"/>
    </row>
    <row r="184" s="3" customFormat="1" ht="87" spans="1:29">
      <c r="A184" s="8">
        <f>SUBTOTAL(103,$B$6:B184)*1</f>
        <v>179</v>
      </c>
      <c r="B184" s="8" t="s">
        <v>107</v>
      </c>
      <c r="C184" s="9" t="s">
        <v>749</v>
      </c>
      <c r="D184" s="9" t="s">
        <v>109</v>
      </c>
      <c r="E184" s="10" t="s">
        <v>110</v>
      </c>
      <c r="F184" s="9" t="s">
        <v>111</v>
      </c>
      <c r="G184" s="9" t="s">
        <v>59</v>
      </c>
      <c r="H184" s="9" t="s">
        <v>750</v>
      </c>
      <c r="I184" s="8" t="s">
        <v>196</v>
      </c>
      <c r="J184" s="13" t="s">
        <v>9</v>
      </c>
      <c r="K184" s="13" t="s">
        <v>21</v>
      </c>
      <c r="L184" s="13" t="s">
        <v>42</v>
      </c>
      <c r="M184" s="8" t="s">
        <v>114</v>
      </c>
      <c r="N184" s="9">
        <v>15</v>
      </c>
      <c r="O184" s="9">
        <f t="shared" si="3"/>
        <v>15</v>
      </c>
      <c r="P184" s="8"/>
      <c r="Q184" s="8"/>
      <c r="R184" s="8"/>
      <c r="S184" s="9" t="s">
        <v>751</v>
      </c>
      <c r="T184" s="9" t="s">
        <v>752</v>
      </c>
      <c r="U184" s="8">
        <v>1</v>
      </c>
      <c r="V184" s="8">
        <v>152</v>
      </c>
      <c r="W184" s="8">
        <v>993</v>
      </c>
      <c r="X184" s="8">
        <v>352</v>
      </c>
      <c r="Y184" s="8" t="s">
        <v>117</v>
      </c>
      <c r="Z184" s="8" t="s">
        <v>118</v>
      </c>
      <c r="AA184" s="8" t="s">
        <v>753</v>
      </c>
      <c r="AB184" s="17" t="s">
        <v>120</v>
      </c>
      <c r="AC184" s="17"/>
    </row>
    <row r="185" s="3" customFormat="1" ht="87" spans="1:29">
      <c r="A185" s="8">
        <f>SUBTOTAL(103,$B$6:B185)*1</f>
        <v>180</v>
      </c>
      <c r="B185" s="8" t="s">
        <v>107</v>
      </c>
      <c r="C185" s="9" t="s">
        <v>754</v>
      </c>
      <c r="D185" s="9" t="s">
        <v>109</v>
      </c>
      <c r="E185" s="10" t="s">
        <v>110</v>
      </c>
      <c r="F185" s="9" t="s">
        <v>111</v>
      </c>
      <c r="G185" s="9" t="s">
        <v>59</v>
      </c>
      <c r="H185" s="9" t="s">
        <v>750</v>
      </c>
      <c r="I185" s="8" t="s">
        <v>196</v>
      </c>
      <c r="J185" s="13" t="s">
        <v>9</v>
      </c>
      <c r="K185" s="13" t="s">
        <v>21</v>
      </c>
      <c r="L185" s="13" t="s">
        <v>42</v>
      </c>
      <c r="M185" s="8" t="s">
        <v>114</v>
      </c>
      <c r="N185" s="9">
        <v>15</v>
      </c>
      <c r="O185" s="9">
        <f t="shared" si="3"/>
        <v>15</v>
      </c>
      <c r="P185" s="8"/>
      <c r="Q185" s="8"/>
      <c r="R185" s="8"/>
      <c r="S185" s="9" t="s">
        <v>755</v>
      </c>
      <c r="T185" s="9" t="s">
        <v>756</v>
      </c>
      <c r="U185" s="8">
        <v>1</v>
      </c>
      <c r="V185" s="8">
        <v>71</v>
      </c>
      <c r="W185" s="8">
        <v>668</v>
      </c>
      <c r="X185" s="8">
        <v>201</v>
      </c>
      <c r="Y185" s="8" t="s">
        <v>117</v>
      </c>
      <c r="Z185" s="8" t="s">
        <v>118</v>
      </c>
      <c r="AA185" s="8" t="s">
        <v>753</v>
      </c>
      <c r="AB185" s="17" t="s">
        <v>120</v>
      </c>
      <c r="AC185" s="17"/>
    </row>
    <row r="186" s="3" customFormat="1" ht="87" spans="1:29">
      <c r="A186" s="8">
        <f>SUBTOTAL(103,$B$6:B186)*1</f>
        <v>181</v>
      </c>
      <c r="B186" s="8" t="s">
        <v>107</v>
      </c>
      <c r="C186" s="9" t="s">
        <v>757</v>
      </c>
      <c r="D186" s="9" t="s">
        <v>109</v>
      </c>
      <c r="E186" s="10" t="s">
        <v>110</v>
      </c>
      <c r="F186" s="9" t="s">
        <v>111</v>
      </c>
      <c r="G186" s="9" t="s">
        <v>59</v>
      </c>
      <c r="H186" s="9" t="s">
        <v>758</v>
      </c>
      <c r="I186" s="8" t="s">
        <v>196</v>
      </c>
      <c r="J186" s="13" t="s">
        <v>9</v>
      </c>
      <c r="K186" s="13" t="s">
        <v>21</v>
      </c>
      <c r="L186" s="13" t="s">
        <v>45</v>
      </c>
      <c r="M186" s="8" t="s">
        <v>114</v>
      </c>
      <c r="N186" s="9">
        <v>15</v>
      </c>
      <c r="O186" s="9">
        <f t="shared" si="3"/>
        <v>15</v>
      </c>
      <c r="P186" s="8"/>
      <c r="Q186" s="8"/>
      <c r="R186" s="8"/>
      <c r="S186" s="9" t="s">
        <v>759</v>
      </c>
      <c r="T186" s="9" t="s">
        <v>760</v>
      </c>
      <c r="U186" s="8">
        <v>1</v>
      </c>
      <c r="V186" s="8">
        <v>30</v>
      </c>
      <c r="W186" s="8">
        <v>168</v>
      </c>
      <c r="X186" s="8">
        <v>19</v>
      </c>
      <c r="Y186" s="8" t="s">
        <v>117</v>
      </c>
      <c r="Z186" s="8" t="s">
        <v>118</v>
      </c>
      <c r="AA186" s="8" t="s">
        <v>761</v>
      </c>
      <c r="AB186" s="17" t="s">
        <v>120</v>
      </c>
      <c r="AC186" s="17"/>
    </row>
    <row r="187" s="3" customFormat="1" ht="87" spans="1:29">
      <c r="A187" s="8">
        <f>SUBTOTAL(103,$B$6:B187)*1</f>
        <v>182</v>
      </c>
      <c r="B187" s="8" t="s">
        <v>107</v>
      </c>
      <c r="C187" s="9" t="s">
        <v>762</v>
      </c>
      <c r="D187" s="9" t="s">
        <v>109</v>
      </c>
      <c r="E187" s="10" t="s">
        <v>110</v>
      </c>
      <c r="F187" s="9" t="s">
        <v>111</v>
      </c>
      <c r="G187" s="9" t="s">
        <v>59</v>
      </c>
      <c r="H187" s="9" t="s">
        <v>758</v>
      </c>
      <c r="I187" s="8" t="s">
        <v>196</v>
      </c>
      <c r="J187" s="13" t="s">
        <v>9</v>
      </c>
      <c r="K187" s="13" t="s">
        <v>21</v>
      </c>
      <c r="L187" s="13" t="s">
        <v>45</v>
      </c>
      <c r="M187" s="8" t="s">
        <v>114</v>
      </c>
      <c r="N187" s="9">
        <v>15</v>
      </c>
      <c r="O187" s="9">
        <f t="shared" si="3"/>
        <v>15</v>
      </c>
      <c r="P187" s="8"/>
      <c r="Q187" s="8"/>
      <c r="R187" s="8"/>
      <c r="S187" s="9" t="s">
        <v>763</v>
      </c>
      <c r="T187" s="9" t="s">
        <v>764</v>
      </c>
      <c r="U187" s="8">
        <v>1</v>
      </c>
      <c r="V187" s="8">
        <v>86</v>
      </c>
      <c r="W187" s="8">
        <v>450</v>
      </c>
      <c r="X187" s="8">
        <v>36</v>
      </c>
      <c r="Y187" s="8" t="s">
        <v>117</v>
      </c>
      <c r="Z187" s="8" t="s">
        <v>118</v>
      </c>
      <c r="AA187" s="8" t="s">
        <v>761</v>
      </c>
      <c r="AB187" s="17" t="s">
        <v>120</v>
      </c>
      <c r="AC187" s="17"/>
    </row>
    <row r="188" s="3" customFormat="1" ht="104.4" spans="1:29">
      <c r="A188" s="8">
        <f>SUBTOTAL(103,$B$6:B188)*1</f>
        <v>183</v>
      </c>
      <c r="B188" s="8" t="s">
        <v>107</v>
      </c>
      <c r="C188" s="9" t="s">
        <v>765</v>
      </c>
      <c r="D188" s="9" t="s">
        <v>109</v>
      </c>
      <c r="E188" s="10" t="s">
        <v>110</v>
      </c>
      <c r="F188" s="9" t="s">
        <v>111</v>
      </c>
      <c r="G188" s="9" t="s">
        <v>59</v>
      </c>
      <c r="H188" s="9" t="s">
        <v>766</v>
      </c>
      <c r="I188" s="8" t="s">
        <v>166</v>
      </c>
      <c r="J188" s="13" t="s">
        <v>9</v>
      </c>
      <c r="K188" s="13" t="s">
        <v>21</v>
      </c>
      <c r="L188" s="13" t="s">
        <v>42</v>
      </c>
      <c r="M188" s="8" t="s">
        <v>114</v>
      </c>
      <c r="N188" s="9">
        <v>20</v>
      </c>
      <c r="O188" s="9">
        <f t="shared" si="3"/>
        <v>20</v>
      </c>
      <c r="P188" s="8"/>
      <c r="Q188" s="8"/>
      <c r="R188" s="8"/>
      <c r="S188" s="9" t="s">
        <v>767</v>
      </c>
      <c r="T188" s="9" t="s">
        <v>768</v>
      </c>
      <c r="U188" s="8">
        <v>1</v>
      </c>
      <c r="V188" s="8">
        <v>63</v>
      </c>
      <c r="W188" s="8">
        <v>306</v>
      </c>
      <c r="X188" s="8">
        <v>222</v>
      </c>
      <c r="Y188" s="8" t="s">
        <v>117</v>
      </c>
      <c r="Z188" s="8" t="s">
        <v>118</v>
      </c>
      <c r="AA188" s="8" t="s">
        <v>769</v>
      </c>
      <c r="AB188" s="17" t="s">
        <v>120</v>
      </c>
      <c r="AC188" s="17"/>
    </row>
    <row r="189" s="3" customFormat="1" ht="87" spans="1:29">
      <c r="A189" s="8">
        <f>SUBTOTAL(103,$B$6:B189)*1</f>
        <v>184</v>
      </c>
      <c r="B189" s="8" t="s">
        <v>107</v>
      </c>
      <c r="C189" s="9" t="s">
        <v>770</v>
      </c>
      <c r="D189" s="9" t="s">
        <v>109</v>
      </c>
      <c r="E189" s="10" t="s">
        <v>110</v>
      </c>
      <c r="F189" s="9" t="s">
        <v>111</v>
      </c>
      <c r="G189" s="9" t="s">
        <v>59</v>
      </c>
      <c r="H189" s="9" t="s">
        <v>766</v>
      </c>
      <c r="I189" s="8" t="s">
        <v>166</v>
      </c>
      <c r="J189" s="13" t="s">
        <v>9</v>
      </c>
      <c r="K189" s="13" t="s">
        <v>21</v>
      </c>
      <c r="L189" s="13" t="s">
        <v>45</v>
      </c>
      <c r="M189" s="8" t="s">
        <v>114</v>
      </c>
      <c r="N189" s="9">
        <v>45</v>
      </c>
      <c r="O189" s="9">
        <f t="shared" si="3"/>
        <v>45</v>
      </c>
      <c r="P189" s="8"/>
      <c r="Q189" s="8"/>
      <c r="R189" s="8"/>
      <c r="S189" s="9" t="s">
        <v>771</v>
      </c>
      <c r="T189" s="9" t="s">
        <v>772</v>
      </c>
      <c r="U189" s="8">
        <v>1</v>
      </c>
      <c r="V189" s="8">
        <v>75</v>
      </c>
      <c r="W189" s="8">
        <v>375</v>
      </c>
      <c r="X189" s="8">
        <v>70</v>
      </c>
      <c r="Y189" s="8" t="s">
        <v>117</v>
      </c>
      <c r="Z189" s="8" t="s">
        <v>118</v>
      </c>
      <c r="AA189" s="8" t="s">
        <v>769</v>
      </c>
      <c r="AB189" s="17" t="s">
        <v>120</v>
      </c>
      <c r="AC189" s="17"/>
    </row>
    <row r="190" s="3" customFormat="1" ht="87" spans="1:29">
      <c r="A190" s="8">
        <f>SUBTOTAL(103,$B$6:B190)*1</f>
        <v>185</v>
      </c>
      <c r="B190" s="8" t="s">
        <v>107</v>
      </c>
      <c r="C190" s="9" t="s">
        <v>773</v>
      </c>
      <c r="D190" s="9" t="s">
        <v>109</v>
      </c>
      <c r="E190" s="10" t="s">
        <v>110</v>
      </c>
      <c r="F190" s="9" t="s">
        <v>111</v>
      </c>
      <c r="G190" s="9" t="s">
        <v>59</v>
      </c>
      <c r="H190" s="9" t="s">
        <v>766</v>
      </c>
      <c r="I190" s="8" t="s">
        <v>166</v>
      </c>
      <c r="J190" s="13" t="s">
        <v>127</v>
      </c>
      <c r="K190" s="13" t="s">
        <v>17</v>
      </c>
      <c r="L190" s="13" t="s">
        <v>34</v>
      </c>
      <c r="M190" s="8" t="s">
        <v>114</v>
      </c>
      <c r="N190" s="9">
        <v>30</v>
      </c>
      <c r="O190" s="9">
        <f t="shared" si="3"/>
        <v>30</v>
      </c>
      <c r="P190" s="8"/>
      <c r="Q190" s="8"/>
      <c r="R190" s="8"/>
      <c r="S190" s="9" t="s">
        <v>774</v>
      </c>
      <c r="T190" s="9" t="s">
        <v>775</v>
      </c>
      <c r="U190" s="8">
        <v>1</v>
      </c>
      <c r="V190" s="8">
        <v>25</v>
      </c>
      <c r="W190" s="8">
        <v>105</v>
      </c>
      <c r="X190" s="8">
        <v>35</v>
      </c>
      <c r="Y190" s="8" t="s">
        <v>117</v>
      </c>
      <c r="Z190" s="8" t="s">
        <v>118</v>
      </c>
      <c r="AA190" s="8" t="s">
        <v>769</v>
      </c>
      <c r="AB190" s="17" t="s">
        <v>120</v>
      </c>
      <c r="AC190" s="17"/>
    </row>
    <row r="191" s="3" customFormat="1" ht="87" spans="1:29">
      <c r="A191" s="8">
        <f>SUBTOTAL(103,$B$6:B191)*1</f>
        <v>186</v>
      </c>
      <c r="B191" s="8" t="s">
        <v>107</v>
      </c>
      <c r="C191" s="9" t="s">
        <v>776</v>
      </c>
      <c r="D191" s="9" t="s">
        <v>109</v>
      </c>
      <c r="E191" s="10" t="s">
        <v>110</v>
      </c>
      <c r="F191" s="9" t="s">
        <v>111</v>
      </c>
      <c r="G191" s="9" t="s">
        <v>59</v>
      </c>
      <c r="H191" s="9" t="s">
        <v>766</v>
      </c>
      <c r="I191" s="8" t="s">
        <v>166</v>
      </c>
      <c r="J191" s="13" t="s">
        <v>127</v>
      </c>
      <c r="K191" s="13" t="s">
        <v>17</v>
      </c>
      <c r="L191" s="13" t="s">
        <v>34</v>
      </c>
      <c r="M191" s="8" t="s">
        <v>114</v>
      </c>
      <c r="N191" s="9">
        <v>100</v>
      </c>
      <c r="O191" s="9">
        <f t="shared" si="3"/>
        <v>100</v>
      </c>
      <c r="P191" s="8"/>
      <c r="Q191" s="8"/>
      <c r="R191" s="8"/>
      <c r="S191" s="9" t="s">
        <v>777</v>
      </c>
      <c r="T191" s="9" t="s">
        <v>778</v>
      </c>
      <c r="U191" s="8">
        <v>1</v>
      </c>
      <c r="V191" s="8">
        <v>52</v>
      </c>
      <c r="W191" s="8">
        <v>200</v>
      </c>
      <c r="X191" s="8">
        <v>35</v>
      </c>
      <c r="Y191" s="8" t="s">
        <v>117</v>
      </c>
      <c r="Z191" s="8" t="s">
        <v>118</v>
      </c>
      <c r="AA191" s="8" t="s">
        <v>769</v>
      </c>
      <c r="AB191" s="17" t="s">
        <v>120</v>
      </c>
      <c r="AC191" s="17"/>
    </row>
    <row r="192" s="3" customFormat="1" ht="87" spans="1:29">
      <c r="A192" s="8">
        <f>SUBTOTAL(103,$B$6:B192)*1</f>
        <v>187</v>
      </c>
      <c r="B192" s="8" t="s">
        <v>107</v>
      </c>
      <c r="C192" s="9" t="s">
        <v>779</v>
      </c>
      <c r="D192" s="9" t="s">
        <v>109</v>
      </c>
      <c r="E192" s="10" t="s">
        <v>110</v>
      </c>
      <c r="F192" s="9" t="s">
        <v>111</v>
      </c>
      <c r="G192" s="9" t="s">
        <v>59</v>
      </c>
      <c r="H192" s="9" t="s">
        <v>780</v>
      </c>
      <c r="I192" s="8" t="s">
        <v>196</v>
      </c>
      <c r="J192" s="13" t="s">
        <v>9</v>
      </c>
      <c r="K192" s="13" t="s">
        <v>21</v>
      </c>
      <c r="L192" s="13" t="s">
        <v>42</v>
      </c>
      <c r="M192" s="8" t="s">
        <v>114</v>
      </c>
      <c r="N192" s="9">
        <v>6</v>
      </c>
      <c r="O192" s="9">
        <f t="shared" si="3"/>
        <v>6</v>
      </c>
      <c r="P192" s="8"/>
      <c r="Q192" s="8"/>
      <c r="R192" s="8"/>
      <c r="S192" s="9" t="s">
        <v>781</v>
      </c>
      <c r="T192" s="9" t="s">
        <v>782</v>
      </c>
      <c r="U192" s="8">
        <v>3</v>
      </c>
      <c r="V192" s="8">
        <v>160</v>
      </c>
      <c r="W192" s="8">
        <v>765</v>
      </c>
      <c r="X192" s="8">
        <v>141</v>
      </c>
      <c r="Y192" s="8" t="s">
        <v>117</v>
      </c>
      <c r="Z192" s="8" t="s">
        <v>118</v>
      </c>
      <c r="AA192" s="8" t="s">
        <v>783</v>
      </c>
      <c r="AB192" s="17" t="s">
        <v>120</v>
      </c>
      <c r="AC192" s="17"/>
    </row>
    <row r="193" s="3" customFormat="1" ht="87" spans="1:29">
      <c r="A193" s="8">
        <f>SUBTOTAL(103,$B$6:B193)*1</f>
        <v>188</v>
      </c>
      <c r="B193" s="8" t="s">
        <v>107</v>
      </c>
      <c r="C193" s="9" t="s">
        <v>784</v>
      </c>
      <c r="D193" s="9" t="s">
        <v>109</v>
      </c>
      <c r="E193" s="10" t="s">
        <v>110</v>
      </c>
      <c r="F193" s="9" t="s">
        <v>111</v>
      </c>
      <c r="G193" s="9" t="s">
        <v>59</v>
      </c>
      <c r="H193" s="9" t="s">
        <v>780</v>
      </c>
      <c r="I193" s="8" t="s">
        <v>196</v>
      </c>
      <c r="J193" s="13" t="s">
        <v>9</v>
      </c>
      <c r="K193" s="13" t="s">
        <v>21</v>
      </c>
      <c r="L193" s="13" t="s">
        <v>45</v>
      </c>
      <c r="M193" s="8" t="s">
        <v>114</v>
      </c>
      <c r="N193" s="9">
        <v>20</v>
      </c>
      <c r="O193" s="9">
        <f t="shared" si="3"/>
        <v>20</v>
      </c>
      <c r="P193" s="8"/>
      <c r="Q193" s="8"/>
      <c r="R193" s="8"/>
      <c r="S193" s="9" t="s">
        <v>785</v>
      </c>
      <c r="T193" s="9" t="s">
        <v>786</v>
      </c>
      <c r="U193" s="8">
        <v>2</v>
      </c>
      <c r="V193" s="8">
        <v>85</v>
      </c>
      <c r="W193" s="8">
        <v>382</v>
      </c>
      <c r="X193" s="8">
        <v>94</v>
      </c>
      <c r="Y193" s="8" t="s">
        <v>117</v>
      </c>
      <c r="Z193" s="8" t="s">
        <v>118</v>
      </c>
      <c r="AA193" s="8" t="s">
        <v>783</v>
      </c>
      <c r="AB193" s="17" t="s">
        <v>120</v>
      </c>
      <c r="AC193" s="17"/>
    </row>
    <row r="194" s="3" customFormat="1" ht="121.8" spans="1:29">
      <c r="A194" s="8">
        <f>SUBTOTAL(103,$B$6:B194)*1</f>
        <v>189</v>
      </c>
      <c r="B194" s="8" t="s">
        <v>107</v>
      </c>
      <c r="C194" s="9" t="s">
        <v>787</v>
      </c>
      <c r="D194" s="9" t="s">
        <v>109</v>
      </c>
      <c r="E194" s="10" t="s">
        <v>110</v>
      </c>
      <c r="F194" s="9" t="s">
        <v>111</v>
      </c>
      <c r="G194" s="9" t="s">
        <v>59</v>
      </c>
      <c r="H194" s="9" t="s">
        <v>788</v>
      </c>
      <c r="I194" s="8" t="s">
        <v>178</v>
      </c>
      <c r="J194" s="13" t="s">
        <v>127</v>
      </c>
      <c r="K194" s="13" t="s">
        <v>15</v>
      </c>
      <c r="L194" s="13" t="s">
        <v>26</v>
      </c>
      <c r="M194" s="8" t="s">
        <v>114</v>
      </c>
      <c r="N194" s="9">
        <v>45</v>
      </c>
      <c r="O194" s="9">
        <f t="shared" si="3"/>
        <v>45</v>
      </c>
      <c r="P194" s="8"/>
      <c r="Q194" s="8"/>
      <c r="R194" s="8"/>
      <c r="S194" s="9" t="s">
        <v>789</v>
      </c>
      <c r="T194" s="9" t="s">
        <v>790</v>
      </c>
      <c r="U194" s="8">
        <v>1</v>
      </c>
      <c r="V194" s="8">
        <v>113</v>
      </c>
      <c r="W194" s="8">
        <v>624</v>
      </c>
      <c r="X194" s="8">
        <v>45</v>
      </c>
      <c r="Y194" s="8" t="s">
        <v>117</v>
      </c>
      <c r="Z194" s="8" t="s">
        <v>118</v>
      </c>
      <c r="AA194" s="8" t="s">
        <v>791</v>
      </c>
      <c r="AB194" s="17" t="s">
        <v>120</v>
      </c>
      <c r="AC194" s="17"/>
    </row>
    <row r="195" s="3" customFormat="1" ht="121.8" spans="1:29">
      <c r="A195" s="8">
        <f>SUBTOTAL(103,$B$6:B195)*1</f>
        <v>190</v>
      </c>
      <c r="B195" s="8" t="s">
        <v>107</v>
      </c>
      <c r="C195" s="9" t="s">
        <v>792</v>
      </c>
      <c r="D195" s="9" t="s">
        <v>109</v>
      </c>
      <c r="E195" s="10" t="s">
        <v>110</v>
      </c>
      <c r="F195" s="9" t="s">
        <v>111</v>
      </c>
      <c r="G195" s="9" t="s">
        <v>59</v>
      </c>
      <c r="H195" s="9" t="s">
        <v>788</v>
      </c>
      <c r="I195" s="8" t="s">
        <v>178</v>
      </c>
      <c r="J195" s="13" t="s">
        <v>127</v>
      </c>
      <c r="K195" s="13" t="s">
        <v>15</v>
      </c>
      <c r="L195" s="13" t="s">
        <v>26</v>
      </c>
      <c r="M195" s="8" t="s">
        <v>114</v>
      </c>
      <c r="N195" s="9">
        <v>20</v>
      </c>
      <c r="O195" s="9">
        <f t="shared" si="3"/>
        <v>20</v>
      </c>
      <c r="P195" s="8"/>
      <c r="Q195" s="8"/>
      <c r="R195" s="8"/>
      <c r="S195" s="9" t="s">
        <v>793</v>
      </c>
      <c r="T195" s="9" t="s">
        <v>794</v>
      </c>
      <c r="U195" s="8">
        <v>1</v>
      </c>
      <c r="V195" s="8">
        <v>113</v>
      </c>
      <c r="W195" s="8">
        <v>624</v>
      </c>
      <c r="X195" s="8">
        <v>24</v>
      </c>
      <c r="Y195" s="8" t="s">
        <v>117</v>
      </c>
      <c r="Z195" s="8" t="s">
        <v>118</v>
      </c>
      <c r="AA195" s="8" t="s">
        <v>791</v>
      </c>
      <c r="AB195" s="17" t="s">
        <v>120</v>
      </c>
      <c r="AC195" s="17"/>
    </row>
    <row r="196" s="3" customFormat="1" ht="87" spans="1:29">
      <c r="A196" s="8">
        <f>SUBTOTAL(103,$B$6:B196)*1</f>
        <v>191</v>
      </c>
      <c r="B196" s="8" t="s">
        <v>107</v>
      </c>
      <c r="C196" s="9" t="s">
        <v>795</v>
      </c>
      <c r="D196" s="9" t="s">
        <v>109</v>
      </c>
      <c r="E196" s="10" t="s">
        <v>110</v>
      </c>
      <c r="F196" s="9" t="s">
        <v>111</v>
      </c>
      <c r="G196" s="9" t="s">
        <v>59</v>
      </c>
      <c r="H196" s="9" t="s">
        <v>788</v>
      </c>
      <c r="I196" s="8" t="s">
        <v>178</v>
      </c>
      <c r="J196" s="13" t="s">
        <v>9</v>
      </c>
      <c r="K196" s="13" t="s">
        <v>21</v>
      </c>
      <c r="L196" s="13" t="s">
        <v>42</v>
      </c>
      <c r="M196" s="8" t="s">
        <v>114</v>
      </c>
      <c r="N196" s="9">
        <v>12</v>
      </c>
      <c r="O196" s="9">
        <f t="shared" si="3"/>
        <v>12</v>
      </c>
      <c r="P196" s="8"/>
      <c r="Q196" s="8"/>
      <c r="R196" s="8"/>
      <c r="S196" s="9" t="s">
        <v>796</v>
      </c>
      <c r="T196" s="9" t="s">
        <v>797</v>
      </c>
      <c r="U196" s="8" t="s">
        <v>798</v>
      </c>
      <c r="V196" s="8">
        <v>68</v>
      </c>
      <c r="W196" s="8">
        <v>385</v>
      </c>
      <c r="X196" s="8" t="s">
        <v>799</v>
      </c>
      <c r="Y196" s="8" t="s">
        <v>117</v>
      </c>
      <c r="Z196" s="8" t="s">
        <v>118</v>
      </c>
      <c r="AA196" s="8" t="s">
        <v>791</v>
      </c>
      <c r="AB196" s="17" t="s">
        <v>120</v>
      </c>
      <c r="AC196" s="17"/>
    </row>
    <row r="197" s="3" customFormat="1" ht="87" spans="1:29">
      <c r="A197" s="8">
        <f>SUBTOTAL(103,$B$6:B197)*1</f>
        <v>192</v>
      </c>
      <c r="B197" s="8" t="s">
        <v>107</v>
      </c>
      <c r="C197" s="9" t="s">
        <v>800</v>
      </c>
      <c r="D197" s="9" t="s">
        <v>227</v>
      </c>
      <c r="E197" s="10" t="s">
        <v>110</v>
      </c>
      <c r="F197" s="9" t="s">
        <v>111</v>
      </c>
      <c r="G197" s="9" t="s">
        <v>59</v>
      </c>
      <c r="H197" s="9" t="s">
        <v>788</v>
      </c>
      <c r="I197" s="8" t="s">
        <v>178</v>
      </c>
      <c r="J197" s="13" t="s">
        <v>9</v>
      </c>
      <c r="K197" s="13" t="s">
        <v>21</v>
      </c>
      <c r="L197" s="13" t="s">
        <v>42</v>
      </c>
      <c r="M197" s="8" t="s">
        <v>114</v>
      </c>
      <c r="N197" s="9">
        <v>13</v>
      </c>
      <c r="O197" s="9">
        <f t="shared" si="3"/>
        <v>13</v>
      </c>
      <c r="P197" s="8"/>
      <c r="Q197" s="8"/>
      <c r="R197" s="8"/>
      <c r="S197" s="9" t="s">
        <v>801</v>
      </c>
      <c r="T197" s="9" t="s">
        <v>802</v>
      </c>
      <c r="U197" s="8">
        <v>1</v>
      </c>
      <c r="V197" s="8">
        <v>42</v>
      </c>
      <c r="W197" s="8">
        <v>126</v>
      </c>
      <c r="X197" s="8" t="s">
        <v>803</v>
      </c>
      <c r="Y197" s="8" t="s">
        <v>117</v>
      </c>
      <c r="Z197" s="8" t="s">
        <v>118</v>
      </c>
      <c r="AA197" s="8" t="s">
        <v>791</v>
      </c>
      <c r="AB197" s="17" t="s">
        <v>120</v>
      </c>
      <c r="AC197" s="17"/>
    </row>
    <row r="198" s="3" customFormat="1" ht="87" spans="1:29">
      <c r="A198" s="8">
        <f>SUBTOTAL(103,$B$6:B198)*1</f>
        <v>193</v>
      </c>
      <c r="B198" s="8" t="s">
        <v>107</v>
      </c>
      <c r="C198" s="9" t="s">
        <v>804</v>
      </c>
      <c r="D198" s="9" t="s">
        <v>109</v>
      </c>
      <c r="E198" s="10" t="s">
        <v>110</v>
      </c>
      <c r="F198" s="9" t="s">
        <v>111</v>
      </c>
      <c r="G198" s="9" t="s">
        <v>59</v>
      </c>
      <c r="H198" s="9" t="s">
        <v>805</v>
      </c>
      <c r="I198" s="8" t="s">
        <v>178</v>
      </c>
      <c r="J198" s="13" t="s">
        <v>9</v>
      </c>
      <c r="K198" s="13" t="s">
        <v>21</v>
      </c>
      <c r="L198" s="13" t="s">
        <v>42</v>
      </c>
      <c r="M198" s="8" t="s">
        <v>114</v>
      </c>
      <c r="N198" s="9">
        <v>15</v>
      </c>
      <c r="O198" s="9">
        <f t="shared" si="3"/>
        <v>15</v>
      </c>
      <c r="P198" s="8"/>
      <c r="Q198" s="8"/>
      <c r="R198" s="8"/>
      <c r="S198" s="9" t="s">
        <v>806</v>
      </c>
      <c r="T198" s="9" t="s">
        <v>807</v>
      </c>
      <c r="U198" s="8">
        <v>1</v>
      </c>
      <c r="V198" s="8">
        <v>68</v>
      </c>
      <c r="W198" s="8">
        <v>311</v>
      </c>
      <c r="X198" s="8">
        <v>45</v>
      </c>
      <c r="Y198" s="8" t="s">
        <v>117</v>
      </c>
      <c r="Z198" s="8" t="s">
        <v>118</v>
      </c>
      <c r="AA198" s="8" t="s">
        <v>808</v>
      </c>
      <c r="AB198" s="17" t="s">
        <v>120</v>
      </c>
      <c r="AC198" s="17"/>
    </row>
    <row r="199" s="3" customFormat="1" ht="87" spans="1:29">
      <c r="A199" s="8">
        <f>SUBTOTAL(103,$B$6:B199)*1</f>
        <v>194</v>
      </c>
      <c r="B199" s="8" t="s">
        <v>107</v>
      </c>
      <c r="C199" s="9" t="s">
        <v>809</v>
      </c>
      <c r="D199" s="9" t="s">
        <v>109</v>
      </c>
      <c r="E199" s="10" t="s">
        <v>110</v>
      </c>
      <c r="F199" s="9" t="s">
        <v>111</v>
      </c>
      <c r="G199" s="9" t="s">
        <v>59</v>
      </c>
      <c r="H199" s="9" t="s">
        <v>805</v>
      </c>
      <c r="I199" s="8" t="s">
        <v>178</v>
      </c>
      <c r="J199" s="13" t="s">
        <v>9</v>
      </c>
      <c r="K199" s="13" t="s">
        <v>21</v>
      </c>
      <c r="L199" s="13" t="s">
        <v>42</v>
      </c>
      <c r="M199" s="8" t="s">
        <v>114</v>
      </c>
      <c r="N199" s="9">
        <v>20</v>
      </c>
      <c r="O199" s="9">
        <f t="shared" si="3"/>
        <v>20</v>
      </c>
      <c r="P199" s="8"/>
      <c r="Q199" s="8"/>
      <c r="R199" s="8"/>
      <c r="S199" s="9" t="s">
        <v>810</v>
      </c>
      <c r="T199" s="9" t="s">
        <v>811</v>
      </c>
      <c r="U199" s="8">
        <v>1</v>
      </c>
      <c r="V199" s="8">
        <v>17</v>
      </c>
      <c r="W199" s="8">
        <v>62</v>
      </c>
      <c r="X199" s="8">
        <v>6</v>
      </c>
      <c r="Y199" s="8" t="s">
        <v>117</v>
      </c>
      <c r="Z199" s="8" t="s">
        <v>118</v>
      </c>
      <c r="AA199" s="8" t="s">
        <v>808</v>
      </c>
      <c r="AB199" s="17" t="s">
        <v>120</v>
      </c>
      <c r="AC199" s="17"/>
    </row>
    <row r="200" s="3" customFormat="1" ht="104.4" spans="1:29">
      <c r="A200" s="8">
        <f>SUBTOTAL(103,$B$6:B200)*1</f>
        <v>195</v>
      </c>
      <c r="B200" s="8" t="s">
        <v>107</v>
      </c>
      <c r="C200" s="9" t="s">
        <v>812</v>
      </c>
      <c r="D200" s="9" t="s">
        <v>109</v>
      </c>
      <c r="E200" s="10" t="s">
        <v>110</v>
      </c>
      <c r="F200" s="9" t="s">
        <v>111</v>
      </c>
      <c r="G200" s="9" t="s">
        <v>59</v>
      </c>
      <c r="H200" s="9" t="s">
        <v>805</v>
      </c>
      <c r="I200" s="8" t="s">
        <v>178</v>
      </c>
      <c r="J200" s="13" t="s">
        <v>127</v>
      </c>
      <c r="K200" s="13" t="s">
        <v>7</v>
      </c>
      <c r="L200" s="13" t="s">
        <v>7</v>
      </c>
      <c r="M200" s="8" t="s">
        <v>114</v>
      </c>
      <c r="N200" s="9">
        <v>45</v>
      </c>
      <c r="O200" s="9">
        <f t="shared" si="3"/>
        <v>45</v>
      </c>
      <c r="P200" s="8"/>
      <c r="Q200" s="8"/>
      <c r="R200" s="8"/>
      <c r="S200" s="9" t="s">
        <v>675</v>
      </c>
      <c r="T200" s="9" t="s">
        <v>813</v>
      </c>
      <c r="U200" s="8">
        <v>1</v>
      </c>
      <c r="V200" s="8">
        <v>447</v>
      </c>
      <c r="W200" s="8">
        <v>2215</v>
      </c>
      <c r="X200" s="8">
        <v>359</v>
      </c>
      <c r="Y200" s="8" t="s">
        <v>117</v>
      </c>
      <c r="Z200" s="8" t="s">
        <v>118</v>
      </c>
      <c r="AA200" s="8" t="s">
        <v>808</v>
      </c>
      <c r="AB200" s="17" t="s">
        <v>120</v>
      </c>
      <c r="AC200" s="17"/>
    </row>
    <row r="201" s="3" customFormat="1" ht="87" spans="1:29">
      <c r="A201" s="8">
        <f>SUBTOTAL(103,$B$6:B201)*1</f>
        <v>196</v>
      </c>
      <c r="B201" s="8" t="s">
        <v>107</v>
      </c>
      <c r="C201" s="9" t="s">
        <v>814</v>
      </c>
      <c r="D201" s="9" t="s">
        <v>109</v>
      </c>
      <c r="E201" s="10" t="s">
        <v>110</v>
      </c>
      <c r="F201" s="9" t="s">
        <v>111</v>
      </c>
      <c r="G201" s="9" t="s">
        <v>59</v>
      </c>
      <c r="H201" s="9" t="s">
        <v>815</v>
      </c>
      <c r="I201" s="8" t="s">
        <v>196</v>
      </c>
      <c r="J201" s="13" t="s">
        <v>9</v>
      </c>
      <c r="K201" s="13" t="s">
        <v>21</v>
      </c>
      <c r="L201" s="13" t="s">
        <v>45</v>
      </c>
      <c r="M201" s="8" t="s">
        <v>114</v>
      </c>
      <c r="N201" s="9">
        <v>7.5</v>
      </c>
      <c r="O201" s="9">
        <f t="shared" si="3"/>
        <v>7.5</v>
      </c>
      <c r="P201" s="8"/>
      <c r="Q201" s="8"/>
      <c r="R201" s="8"/>
      <c r="S201" s="9" t="s">
        <v>816</v>
      </c>
      <c r="T201" s="9" t="s">
        <v>817</v>
      </c>
      <c r="U201" s="8">
        <v>1</v>
      </c>
      <c r="V201" s="8">
        <v>67</v>
      </c>
      <c r="W201" s="8">
        <v>340</v>
      </c>
      <c r="X201" s="8">
        <v>125</v>
      </c>
      <c r="Y201" s="8" t="s">
        <v>117</v>
      </c>
      <c r="Z201" s="8" t="s">
        <v>118</v>
      </c>
      <c r="AA201" s="8" t="s">
        <v>818</v>
      </c>
      <c r="AB201" s="17" t="s">
        <v>120</v>
      </c>
      <c r="AC201" s="17"/>
    </row>
    <row r="202" s="3" customFormat="1" ht="69.6" spans="1:29">
      <c r="A202" s="8">
        <f>SUBTOTAL(103,$B$6:B202)*1</f>
        <v>197</v>
      </c>
      <c r="B202" s="8" t="s">
        <v>107</v>
      </c>
      <c r="C202" s="9" t="s">
        <v>819</v>
      </c>
      <c r="D202" s="9" t="s">
        <v>109</v>
      </c>
      <c r="E202" s="10" t="s">
        <v>110</v>
      </c>
      <c r="F202" s="9" t="s">
        <v>111</v>
      </c>
      <c r="G202" s="9" t="s">
        <v>59</v>
      </c>
      <c r="H202" s="9" t="s">
        <v>815</v>
      </c>
      <c r="I202" s="8" t="s">
        <v>196</v>
      </c>
      <c r="J202" s="13" t="s">
        <v>127</v>
      </c>
      <c r="K202" s="13" t="s">
        <v>18</v>
      </c>
      <c r="L202" s="13" t="s">
        <v>38</v>
      </c>
      <c r="M202" s="8" t="s">
        <v>114</v>
      </c>
      <c r="N202" s="9">
        <v>100</v>
      </c>
      <c r="O202" s="9">
        <f t="shared" si="3"/>
        <v>100</v>
      </c>
      <c r="P202" s="8"/>
      <c r="Q202" s="8"/>
      <c r="R202" s="8"/>
      <c r="S202" s="9" t="s">
        <v>820</v>
      </c>
      <c r="T202" s="9" t="s">
        <v>821</v>
      </c>
      <c r="U202" s="8">
        <v>1</v>
      </c>
      <c r="V202" s="8">
        <v>22</v>
      </c>
      <c r="W202" s="8">
        <v>126</v>
      </c>
      <c r="X202" s="8">
        <v>56</v>
      </c>
      <c r="Y202" s="8" t="s">
        <v>117</v>
      </c>
      <c r="Z202" s="8" t="s">
        <v>118</v>
      </c>
      <c r="AA202" s="8" t="s">
        <v>818</v>
      </c>
      <c r="AB202" s="17" t="s">
        <v>120</v>
      </c>
      <c r="AC202" s="17"/>
    </row>
    <row r="203" s="3" customFormat="1" ht="87" spans="1:29">
      <c r="A203" s="8">
        <f>SUBTOTAL(103,$B$6:B203)*1</f>
        <v>198</v>
      </c>
      <c r="B203" s="8" t="s">
        <v>107</v>
      </c>
      <c r="C203" s="9" t="s">
        <v>822</v>
      </c>
      <c r="D203" s="9" t="s">
        <v>109</v>
      </c>
      <c r="E203" s="10" t="s">
        <v>110</v>
      </c>
      <c r="F203" s="9" t="s">
        <v>111</v>
      </c>
      <c r="G203" s="9" t="s">
        <v>59</v>
      </c>
      <c r="H203" s="9" t="s">
        <v>815</v>
      </c>
      <c r="I203" s="8" t="s">
        <v>196</v>
      </c>
      <c r="J203" s="13" t="s">
        <v>9</v>
      </c>
      <c r="K203" s="13" t="s">
        <v>21</v>
      </c>
      <c r="L203" s="13" t="s">
        <v>42</v>
      </c>
      <c r="M203" s="8" t="s">
        <v>114</v>
      </c>
      <c r="N203" s="9">
        <v>18</v>
      </c>
      <c r="O203" s="9">
        <f t="shared" si="3"/>
        <v>18</v>
      </c>
      <c r="P203" s="8"/>
      <c r="Q203" s="8"/>
      <c r="R203" s="8"/>
      <c r="S203" s="9" t="s">
        <v>823</v>
      </c>
      <c r="T203" s="9" t="s">
        <v>824</v>
      </c>
      <c r="U203" s="8">
        <v>1</v>
      </c>
      <c r="V203" s="8">
        <v>48</v>
      </c>
      <c r="W203" s="8">
        <v>271</v>
      </c>
      <c r="X203" s="8">
        <v>64</v>
      </c>
      <c r="Y203" s="8" t="s">
        <v>117</v>
      </c>
      <c r="Z203" s="8" t="s">
        <v>118</v>
      </c>
      <c r="AA203" s="8" t="s">
        <v>818</v>
      </c>
      <c r="AB203" s="17" t="s">
        <v>120</v>
      </c>
      <c r="AC203" s="17"/>
    </row>
    <row r="204" s="3" customFormat="1" ht="87" spans="1:29">
      <c r="A204" s="8">
        <f>SUBTOTAL(103,$B$6:B204)*1</f>
        <v>199</v>
      </c>
      <c r="B204" s="8" t="s">
        <v>107</v>
      </c>
      <c r="C204" s="9" t="s">
        <v>825</v>
      </c>
      <c r="D204" s="9" t="s">
        <v>109</v>
      </c>
      <c r="E204" s="10" t="s">
        <v>110</v>
      </c>
      <c r="F204" s="9" t="s">
        <v>111</v>
      </c>
      <c r="G204" s="9" t="s">
        <v>59</v>
      </c>
      <c r="H204" s="9" t="s">
        <v>826</v>
      </c>
      <c r="I204" s="8" t="s">
        <v>196</v>
      </c>
      <c r="J204" s="13" t="s">
        <v>9</v>
      </c>
      <c r="K204" s="13" t="s">
        <v>21</v>
      </c>
      <c r="L204" s="13" t="s">
        <v>42</v>
      </c>
      <c r="M204" s="8" t="s">
        <v>114</v>
      </c>
      <c r="N204" s="9">
        <v>15</v>
      </c>
      <c r="O204" s="9">
        <f t="shared" si="3"/>
        <v>15</v>
      </c>
      <c r="P204" s="8"/>
      <c r="Q204" s="8"/>
      <c r="R204" s="8"/>
      <c r="S204" s="9" t="s">
        <v>827</v>
      </c>
      <c r="T204" s="9" t="s">
        <v>828</v>
      </c>
      <c r="U204" s="8">
        <v>1</v>
      </c>
      <c r="V204" s="8">
        <v>43</v>
      </c>
      <c r="W204" s="8">
        <v>216</v>
      </c>
      <c r="X204" s="8" t="s">
        <v>829</v>
      </c>
      <c r="Y204" s="8" t="s">
        <v>117</v>
      </c>
      <c r="Z204" s="8" t="s">
        <v>118</v>
      </c>
      <c r="AA204" s="8" t="s">
        <v>830</v>
      </c>
      <c r="AB204" s="17" t="s">
        <v>120</v>
      </c>
      <c r="AC204" s="17"/>
    </row>
    <row r="205" s="3" customFormat="1" ht="87" spans="1:29">
      <c r="A205" s="8">
        <f>SUBTOTAL(103,$B$6:B205)*1</f>
        <v>200</v>
      </c>
      <c r="B205" s="8" t="s">
        <v>107</v>
      </c>
      <c r="C205" s="9" t="s">
        <v>831</v>
      </c>
      <c r="D205" s="9" t="s">
        <v>109</v>
      </c>
      <c r="E205" s="10" t="s">
        <v>110</v>
      </c>
      <c r="F205" s="9" t="s">
        <v>111</v>
      </c>
      <c r="G205" s="9" t="s">
        <v>59</v>
      </c>
      <c r="H205" s="9" t="s">
        <v>832</v>
      </c>
      <c r="I205" s="8" t="s">
        <v>178</v>
      </c>
      <c r="J205" s="13" t="s">
        <v>9</v>
      </c>
      <c r="K205" s="13" t="s">
        <v>21</v>
      </c>
      <c r="L205" s="13" t="s">
        <v>45</v>
      </c>
      <c r="M205" s="8" t="s">
        <v>114</v>
      </c>
      <c r="N205" s="9">
        <v>25</v>
      </c>
      <c r="O205" s="9">
        <f t="shared" si="3"/>
        <v>25</v>
      </c>
      <c r="P205" s="8"/>
      <c r="Q205" s="8"/>
      <c r="R205" s="8"/>
      <c r="S205" s="9" t="s">
        <v>833</v>
      </c>
      <c r="T205" s="9" t="s">
        <v>834</v>
      </c>
      <c r="U205" s="8">
        <v>1</v>
      </c>
      <c r="V205" s="8">
        <v>34</v>
      </c>
      <c r="W205" s="8">
        <v>170</v>
      </c>
      <c r="X205" s="8">
        <v>16</v>
      </c>
      <c r="Y205" s="8" t="s">
        <v>117</v>
      </c>
      <c r="Z205" s="8" t="s">
        <v>118</v>
      </c>
      <c r="AA205" s="8" t="s">
        <v>835</v>
      </c>
      <c r="AB205" s="17" t="s">
        <v>120</v>
      </c>
      <c r="AC205" s="17"/>
    </row>
    <row r="206" s="3" customFormat="1" ht="87" spans="1:29">
      <c r="A206" s="8">
        <f>SUBTOTAL(103,$B$6:B206)*1</f>
        <v>201</v>
      </c>
      <c r="B206" s="8" t="s">
        <v>107</v>
      </c>
      <c r="C206" s="9" t="s">
        <v>836</v>
      </c>
      <c r="D206" s="9" t="s">
        <v>109</v>
      </c>
      <c r="E206" s="10" t="s">
        <v>110</v>
      </c>
      <c r="F206" s="9" t="s">
        <v>111</v>
      </c>
      <c r="G206" s="9" t="s">
        <v>59</v>
      </c>
      <c r="H206" s="9" t="s">
        <v>832</v>
      </c>
      <c r="I206" s="8" t="s">
        <v>178</v>
      </c>
      <c r="J206" s="13" t="s">
        <v>9</v>
      </c>
      <c r="K206" s="13" t="s">
        <v>21</v>
      </c>
      <c r="L206" s="13" t="s">
        <v>45</v>
      </c>
      <c r="M206" s="8" t="s">
        <v>114</v>
      </c>
      <c r="N206" s="9">
        <v>5</v>
      </c>
      <c r="O206" s="9">
        <f t="shared" si="3"/>
        <v>5</v>
      </c>
      <c r="P206" s="8"/>
      <c r="Q206" s="8"/>
      <c r="R206" s="8"/>
      <c r="S206" s="9" t="s">
        <v>837</v>
      </c>
      <c r="T206" s="9" t="s">
        <v>838</v>
      </c>
      <c r="U206" s="8">
        <v>1</v>
      </c>
      <c r="V206" s="8">
        <v>354</v>
      </c>
      <c r="W206" s="8">
        <v>1775</v>
      </c>
      <c r="X206" s="8">
        <v>70</v>
      </c>
      <c r="Y206" s="8" t="s">
        <v>117</v>
      </c>
      <c r="Z206" s="8" t="s">
        <v>118</v>
      </c>
      <c r="AA206" s="8" t="s">
        <v>835</v>
      </c>
      <c r="AB206" s="17" t="s">
        <v>120</v>
      </c>
      <c r="AC206" s="17"/>
    </row>
    <row r="207" s="3" customFormat="1" ht="104.4" spans="1:29">
      <c r="A207" s="8">
        <f>SUBTOTAL(103,$B$6:B207)*1</f>
        <v>202</v>
      </c>
      <c r="B207" s="8" t="s">
        <v>107</v>
      </c>
      <c r="C207" s="9" t="s">
        <v>839</v>
      </c>
      <c r="D207" s="9" t="s">
        <v>109</v>
      </c>
      <c r="E207" s="10" t="s">
        <v>110</v>
      </c>
      <c r="F207" s="9" t="s">
        <v>111</v>
      </c>
      <c r="G207" s="9" t="s">
        <v>59</v>
      </c>
      <c r="H207" s="9" t="s">
        <v>832</v>
      </c>
      <c r="I207" s="8" t="s">
        <v>178</v>
      </c>
      <c r="J207" s="13" t="s">
        <v>127</v>
      </c>
      <c r="K207" s="13" t="s">
        <v>15</v>
      </c>
      <c r="L207" s="13" t="s">
        <v>27</v>
      </c>
      <c r="M207" s="8" t="s">
        <v>114</v>
      </c>
      <c r="N207" s="9">
        <v>80</v>
      </c>
      <c r="O207" s="9">
        <f t="shared" si="3"/>
        <v>80</v>
      </c>
      <c r="P207" s="8"/>
      <c r="Q207" s="8"/>
      <c r="R207" s="8"/>
      <c r="S207" s="9" t="s">
        <v>840</v>
      </c>
      <c r="T207" s="9" t="s">
        <v>841</v>
      </c>
      <c r="U207" s="8">
        <v>1</v>
      </c>
      <c r="V207" s="8">
        <v>49</v>
      </c>
      <c r="W207" s="8">
        <v>172</v>
      </c>
      <c r="X207" s="8">
        <v>36</v>
      </c>
      <c r="Y207" s="8" t="s">
        <v>117</v>
      </c>
      <c r="Z207" s="8" t="s">
        <v>118</v>
      </c>
      <c r="AA207" s="8" t="s">
        <v>835</v>
      </c>
      <c r="AB207" s="17" t="s">
        <v>120</v>
      </c>
      <c r="AC207" s="17"/>
    </row>
    <row r="208" s="3" customFormat="1" ht="87" spans="1:29">
      <c r="A208" s="8">
        <f>SUBTOTAL(103,$B$6:B208)*1</f>
        <v>203</v>
      </c>
      <c r="B208" s="8" t="s">
        <v>107</v>
      </c>
      <c r="C208" s="9" t="s">
        <v>842</v>
      </c>
      <c r="D208" s="9" t="s">
        <v>109</v>
      </c>
      <c r="E208" s="10" t="s">
        <v>110</v>
      </c>
      <c r="F208" s="9" t="s">
        <v>111</v>
      </c>
      <c r="G208" s="9" t="s">
        <v>59</v>
      </c>
      <c r="H208" s="9" t="s">
        <v>832</v>
      </c>
      <c r="I208" s="8" t="s">
        <v>178</v>
      </c>
      <c r="J208" s="13" t="s">
        <v>127</v>
      </c>
      <c r="K208" s="13" t="s">
        <v>17</v>
      </c>
      <c r="L208" s="13" t="s">
        <v>34</v>
      </c>
      <c r="M208" s="8" t="s">
        <v>114</v>
      </c>
      <c r="N208" s="9">
        <v>30</v>
      </c>
      <c r="O208" s="9">
        <f t="shared" si="3"/>
        <v>30</v>
      </c>
      <c r="P208" s="8"/>
      <c r="Q208" s="8"/>
      <c r="R208" s="8"/>
      <c r="S208" s="9" t="s">
        <v>843</v>
      </c>
      <c r="T208" s="9" t="s">
        <v>844</v>
      </c>
      <c r="U208" s="8">
        <v>1</v>
      </c>
      <c r="V208" s="8">
        <v>186</v>
      </c>
      <c r="W208" s="8">
        <v>564</v>
      </c>
      <c r="X208" s="8">
        <v>41</v>
      </c>
      <c r="Y208" s="8" t="s">
        <v>117</v>
      </c>
      <c r="Z208" s="8" t="s">
        <v>118</v>
      </c>
      <c r="AA208" s="8" t="s">
        <v>835</v>
      </c>
      <c r="AB208" s="17" t="s">
        <v>120</v>
      </c>
      <c r="AC208" s="17"/>
    </row>
    <row r="209" s="3" customFormat="1" ht="87" spans="1:29">
      <c r="A209" s="8">
        <f>SUBTOTAL(103,$B$6:B209)*1</f>
        <v>204</v>
      </c>
      <c r="B209" s="8" t="s">
        <v>107</v>
      </c>
      <c r="C209" s="9" t="s">
        <v>845</v>
      </c>
      <c r="D209" s="9" t="s">
        <v>109</v>
      </c>
      <c r="E209" s="10" t="s">
        <v>110</v>
      </c>
      <c r="F209" s="9" t="s">
        <v>111</v>
      </c>
      <c r="G209" s="9" t="s">
        <v>59</v>
      </c>
      <c r="H209" s="9" t="s">
        <v>846</v>
      </c>
      <c r="I209" s="8" t="s">
        <v>196</v>
      </c>
      <c r="J209" s="13" t="s">
        <v>9</v>
      </c>
      <c r="K209" s="13" t="s">
        <v>21</v>
      </c>
      <c r="L209" s="13" t="s">
        <v>45</v>
      </c>
      <c r="M209" s="8" t="s">
        <v>114</v>
      </c>
      <c r="N209" s="9">
        <v>15</v>
      </c>
      <c r="O209" s="9">
        <f t="shared" ref="O209:O272" si="4">N209</f>
        <v>15</v>
      </c>
      <c r="P209" s="8"/>
      <c r="Q209" s="8"/>
      <c r="R209" s="8"/>
      <c r="S209" s="9" t="s">
        <v>847</v>
      </c>
      <c r="T209" s="9" t="s">
        <v>848</v>
      </c>
      <c r="U209" s="8">
        <v>1</v>
      </c>
      <c r="V209" s="8">
        <v>32</v>
      </c>
      <c r="W209" s="8">
        <v>150</v>
      </c>
      <c r="X209" s="8">
        <v>48</v>
      </c>
      <c r="Y209" s="8" t="s">
        <v>117</v>
      </c>
      <c r="Z209" s="8" t="s">
        <v>118</v>
      </c>
      <c r="AA209" s="8" t="s">
        <v>849</v>
      </c>
      <c r="AB209" s="17" t="s">
        <v>120</v>
      </c>
      <c r="AC209" s="17"/>
    </row>
    <row r="210" s="3" customFormat="1" ht="87" spans="1:29">
      <c r="A210" s="8">
        <f>SUBTOTAL(103,$B$6:B210)*1</f>
        <v>205</v>
      </c>
      <c r="B210" s="8" t="s">
        <v>107</v>
      </c>
      <c r="C210" s="9" t="s">
        <v>850</v>
      </c>
      <c r="D210" s="9" t="s">
        <v>109</v>
      </c>
      <c r="E210" s="10" t="s">
        <v>110</v>
      </c>
      <c r="F210" s="9" t="s">
        <v>111</v>
      </c>
      <c r="G210" s="9" t="s">
        <v>59</v>
      </c>
      <c r="H210" s="9" t="s">
        <v>851</v>
      </c>
      <c r="I210" s="8" t="s">
        <v>178</v>
      </c>
      <c r="J210" s="13" t="s">
        <v>9</v>
      </c>
      <c r="K210" s="13" t="s">
        <v>21</v>
      </c>
      <c r="L210" s="13" t="s">
        <v>45</v>
      </c>
      <c r="M210" s="8" t="s">
        <v>114</v>
      </c>
      <c r="N210" s="9">
        <v>18</v>
      </c>
      <c r="O210" s="9">
        <f t="shared" si="4"/>
        <v>18</v>
      </c>
      <c r="P210" s="8"/>
      <c r="Q210" s="8"/>
      <c r="R210" s="8"/>
      <c r="S210" s="9" t="s">
        <v>852</v>
      </c>
      <c r="T210" s="9" t="s">
        <v>853</v>
      </c>
      <c r="U210" s="8">
        <v>1</v>
      </c>
      <c r="V210" s="8">
        <v>268</v>
      </c>
      <c r="W210" s="8">
        <v>1206</v>
      </c>
      <c r="X210" s="8">
        <v>253</v>
      </c>
      <c r="Y210" s="8" t="s">
        <v>117</v>
      </c>
      <c r="Z210" s="8" t="s">
        <v>118</v>
      </c>
      <c r="AA210" s="8" t="s">
        <v>854</v>
      </c>
      <c r="AB210" s="17" t="s">
        <v>120</v>
      </c>
      <c r="AC210" s="17"/>
    </row>
    <row r="211" s="3" customFormat="1" ht="69.6" spans="1:29">
      <c r="A211" s="8">
        <f>SUBTOTAL(103,$B$6:B211)*1</f>
        <v>206</v>
      </c>
      <c r="B211" s="8" t="s">
        <v>107</v>
      </c>
      <c r="C211" s="9" t="s">
        <v>855</v>
      </c>
      <c r="D211" s="9" t="s">
        <v>109</v>
      </c>
      <c r="E211" s="10" t="s">
        <v>110</v>
      </c>
      <c r="F211" s="9" t="s">
        <v>111</v>
      </c>
      <c r="G211" s="9" t="s">
        <v>59</v>
      </c>
      <c r="H211" s="9" t="s">
        <v>851</v>
      </c>
      <c r="I211" s="8" t="s">
        <v>178</v>
      </c>
      <c r="J211" s="13" t="s">
        <v>127</v>
      </c>
      <c r="K211" s="13" t="s">
        <v>7</v>
      </c>
      <c r="L211" s="13" t="s">
        <v>7</v>
      </c>
      <c r="M211" s="8" t="s">
        <v>114</v>
      </c>
      <c r="N211" s="9">
        <v>30</v>
      </c>
      <c r="O211" s="9">
        <f t="shared" si="4"/>
        <v>30</v>
      </c>
      <c r="P211" s="8"/>
      <c r="Q211" s="8"/>
      <c r="R211" s="8"/>
      <c r="S211" s="9" t="s">
        <v>856</v>
      </c>
      <c r="T211" s="9" t="s">
        <v>857</v>
      </c>
      <c r="U211" s="8">
        <v>1</v>
      </c>
      <c r="V211" s="8">
        <v>300</v>
      </c>
      <c r="W211" s="8">
        <v>1254</v>
      </c>
      <c r="X211" s="8">
        <v>253</v>
      </c>
      <c r="Y211" s="8" t="s">
        <v>117</v>
      </c>
      <c r="Z211" s="8" t="s">
        <v>118</v>
      </c>
      <c r="AA211" s="8" t="s">
        <v>854</v>
      </c>
      <c r="AB211" s="17" t="s">
        <v>120</v>
      </c>
      <c r="AC211" s="17"/>
    </row>
    <row r="212" s="3" customFormat="1" ht="87" spans="1:29">
      <c r="A212" s="8">
        <f>SUBTOTAL(103,$B$6:B212)*1</f>
        <v>207</v>
      </c>
      <c r="B212" s="8" t="s">
        <v>107</v>
      </c>
      <c r="C212" s="9" t="s">
        <v>858</v>
      </c>
      <c r="D212" s="9" t="s">
        <v>109</v>
      </c>
      <c r="E212" s="10" t="s">
        <v>110</v>
      </c>
      <c r="F212" s="9" t="s">
        <v>111</v>
      </c>
      <c r="G212" s="9" t="s">
        <v>59</v>
      </c>
      <c r="H212" s="9" t="s">
        <v>851</v>
      </c>
      <c r="I212" s="8" t="s">
        <v>178</v>
      </c>
      <c r="J212" s="13" t="s">
        <v>9</v>
      </c>
      <c r="K212" s="13" t="s">
        <v>21</v>
      </c>
      <c r="L212" s="13" t="s">
        <v>42</v>
      </c>
      <c r="M212" s="8" t="s">
        <v>114</v>
      </c>
      <c r="N212" s="9">
        <v>22</v>
      </c>
      <c r="O212" s="9">
        <f t="shared" si="4"/>
        <v>22</v>
      </c>
      <c r="P212" s="8"/>
      <c r="Q212" s="8"/>
      <c r="R212" s="8"/>
      <c r="S212" s="9" t="s">
        <v>859</v>
      </c>
      <c r="T212" s="9" t="s">
        <v>860</v>
      </c>
      <c r="U212" s="8">
        <v>1</v>
      </c>
      <c r="V212" s="8">
        <v>98</v>
      </c>
      <c r="W212" s="8">
        <v>441</v>
      </c>
      <c r="X212" s="8">
        <v>55</v>
      </c>
      <c r="Y212" s="8" t="s">
        <v>117</v>
      </c>
      <c r="Z212" s="8" t="s">
        <v>118</v>
      </c>
      <c r="AA212" s="8" t="s">
        <v>854</v>
      </c>
      <c r="AB212" s="17" t="s">
        <v>120</v>
      </c>
      <c r="AC212" s="17"/>
    </row>
    <row r="213" s="3" customFormat="1" ht="87" spans="1:29">
      <c r="A213" s="8">
        <f>SUBTOTAL(103,$B$6:B213)*1</f>
        <v>208</v>
      </c>
      <c r="B213" s="8" t="s">
        <v>107</v>
      </c>
      <c r="C213" s="9" t="s">
        <v>861</v>
      </c>
      <c r="D213" s="9" t="s">
        <v>109</v>
      </c>
      <c r="E213" s="10" t="s">
        <v>110</v>
      </c>
      <c r="F213" s="9" t="s">
        <v>111</v>
      </c>
      <c r="G213" s="9" t="s">
        <v>59</v>
      </c>
      <c r="H213" s="9" t="s">
        <v>851</v>
      </c>
      <c r="I213" s="8" t="s">
        <v>178</v>
      </c>
      <c r="J213" s="13" t="s">
        <v>9</v>
      </c>
      <c r="K213" s="13" t="s">
        <v>21</v>
      </c>
      <c r="L213" s="13" t="s">
        <v>42</v>
      </c>
      <c r="M213" s="8" t="s">
        <v>114</v>
      </c>
      <c r="N213" s="9">
        <v>10</v>
      </c>
      <c r="O213" s="9">
        <f t="shared" si="4"/>
        <v>10</v>
      </c>
      <c r="P213" s="8"/>
      <c r="Q213" s="8"/>
      <c r="R213" s="8"/>
      <c r="S213" s="9" t="s">
        <v>862</v>
      </c>
      <c r="T213" s="9" t="s">
        <v>860</v>
      </c>
      <c r="U213" s="8">
        <v>1</v>
      </c>
      <c r="V213" s="8">
        <v>98</v>
      </c>
      <c r="W213" s="8">
        <v>441</v>
      </c>
      <c r="X213" s="8">
        <v>55</v>
      </c>
      <c r="Y213" s="8" t="s">
        <v>117</v>
      </c>
      <c r="Z213" s="8" t="s">
        <v>118</v>
      </c>
      <c r="AA213" s="8" t="s">
        <v>854</v>
      </c>
      <c r="AB213" s="17" t="s">
        <v>120</v>
      </c>
      <c r="AC213" s="17"/>
    </row>
    <row r="214" s="3" customFormat="1" ht="104.4" spans="1:29">
      <c r="A214" s="8">
        <f>SUBTOTAL(103,$B$6:B214)*1</f>
        <v>209</v>
      </c>
      <c r="B214" s="8" t="s">
        <v>107</v>
      </c>
      <c r="C214" s="9" t="s">
        <v>863</v>
      </c>
      <c r="D214" s="9" t="s">
        <v>109</v>
      </c>
      <c r="E214" s="10" t="s">
        <v>110</v>
      </c>
      <c r="F214" s="9" t="s">
        <v>111</v>
      </c>
      <c r="G214" s="9" t="s">
        <v>59</v>
      </c>
      <c r="H214" s="9" t="s">
        <v>864</v>
      </c>
      <c r="I214" s="8" t="s">
        <v>166</v>
      </c>
      <c r="J214" s="13" t="s">
        <v>9</v>
      </c>
      <c r="K214" s="13" t="s">
        <v>21</v>
      </c>
      <c r="L214" s="13" t="s">
        <v>45</v>
      </c>
      <c r="M214" s="8" t="s">
        <v>114</v>
      </c>
      <c r="N214" s="9">
        <v>30</v>
      </c>
      <c r="O214" s="9">
        <f t="shared" si="4"/>
        <v>30</v>
      </c>
      <c r="P214" s="8"/>
      <c r="Q214" s="8"/>
      <c r="R214" s="8"/>
      <c r="S214" s="9" t="s">
        <v>865</v>
      </c>
      <c r="T214" s="9" t="s">
        <v>866</v>
      </c>
      <c r="U214" s="8">
        <v>1</v>
      </c>
      <c r="V214" s="8">
        <v>369</v>
      </c>
      <c r="W214" s="8">
        <v>1859</v>
      </c>
      <c r="X214" s="8">
        <v>352</v>
      </c>
      <c r="Y214" s="8" t="s">
        <v>117</v>
      </c>
      <c r="Z214" s="8" t="s">
        <v>118</v>
      </c>
      <c r="AA214" s="8" t="s">
        <v>867</v>
      </c>
      <c r="AB214" s="17" t="s">
        <v>120</v>
      </c>
      <c r="AC214" s="17"/>
    </row>
    <row r="215" s="3" customFormat="1" ht="104.4" spans="1:29">
      <c r="A215" s="8">
        <f>SUBTOTAL(103,$B$6:B215)*1</f>
        <v>210</v>
      </c>
      <c r="B215" s="8" t="s">
        <v>107</v>
      </c>
      <c r="C215" s="9" t="s">
        <v>868</v>
      </c>
      <c r="D215" s="9" t="s">
        <v>227</v>
      </c>
      <c r="E215" s="10" t="s">
        <v>110</v>
      </c>
      <c r="F215" s="9" t="s">
        <v>111</v>
      </c>
      <c r="G215" s="9" t="s">
        <v>59</v>
      </c>
      <c r="H215" s="9" t="s">
        <v>864</v>
      </c>
      <c r="I215" s="8" t="s">
        <v>166</v>
      </c>
      <c r="J215" s="13" t="s">
        <v>9</v>
      </c>
      <c r="K215" s="13" t="s">
        <v>21</v>
      </c>
      <c r="L215" s="13" t="s">
        <v>45</v>
      </c>
      <c r="M215" s="8" t="s">
        <v>114</v>
      </c>
      <c r="N215" s="9">
        <v>20</v>
      </c>
      <c r="O215" s="9">
        <f t="shared" si="4"/>
        <v>20</v>
      </c>
      <c r="P215" s="8"/>
      <c r="Q215" s="8"/>
      <c r="R215" s="8"/>
      <c r="S215" s="9" t="s">
        <v>869</v>
      </c>
      <c r="T215" s="9" t="s">
        <v>866</v>
      </c>
      <c r="U215" s="8">
        <v>1</v>
      </c>
      <c r="V215" s="8">
        <v>369</v>
      </c>
      <c r="W215" s="8">
        <v>1859</v>
      </c>
      <c r="X215" s="8">
        <v>352</v>
      </c>
      <c r="Y215" s="8" t="s">
        <v>117</v>
      </c>
      <c r="Z215" s="8" t="s">
        <v>118</v>
      </c>
      <c r="AA215" s="8" t="s">
        <v>867</v>
      </c>
      <c r="AB215" s="17" t="s">
        <v>120</v>
      </c>
      <c r="AC215" s="17"/>
    </row>
    <row r="216" s="3" customFormat="1" ht="87" spans="1:29">
      <c r="A216" s="8">
        <f>SUBTOTAL(103,$B$6:B216)*1</f>
        <v>211</v>
      </c>
      <c r="B216" s="8" t="s">
        <v>107</v>
      </c>
      <c r="C216" s="9" t="s">
        <v>870</v>
      </c>
      <c r="D216" s="9" t="s">
        <v>109</v>
      </c>
      <c r="E216" s="10" t="s">
        <v>110</v>
      </c>
      <c r="F216" s="9" t="s">
        <v>111</v>
      </c>
      <c r="G216" s="9" t="s">
        <v>59</v>
      </c>
      <c r="H216" s="9" t="s">
        <v>864</v>
      </c>
      <c r="I216" s="8" t="s">
        <v>166</v>
      </c>
      <c r="J216" s="13" t="s">
        <v>9</v>
      </c>
      <c r="K216" s="13" t="s">
        <v>21</v>
      </c>
      <c r="L216" s="13" t="s">
        <v>45</v>
      </c>
      <c r="M216" s="8" t="s">
        <v>114</v>
      </c>
      <c r="N216" s="9">
        <v>20</v>
      </c>
      <c r="O216" s="9">
        <f t="shared" si="4"/>
        <v>20</v>
      </c>
      <c r="P216" s="8"/>
      <c r="Q216" s="8"/>
      <c r="R216" s="8"/>
      <c r="S216" s="9" t="s">
        <v>871</v>
      </c>
      <c r="T216" s="9" t="s">
        <v>872</v>
      </c>
      <c r="U216" s="8">
        <v>1</v>
      </c>
      <c r="V216" s="8">
        <v>369</v>
      </c>
      <c r="W216" s="8">
        <v>1859</v>
      </c>
      <c r="X216" s="8">
        <v>352</v>
      </c>
      <c r="Y216" s="8" t="s">
        <v>117</v>
      </c>
      <c r="Z216" s="8" t="s">
        <v>118</v>
      </c>
      <c r="AA216" s="8" t="s">
        <v>867</v>
      </c>
      <c r="AB216" s="17" t="s">
        <v>120</v>
      </c>
      <c r="AC216" s="17"/>
    </row>
    <row r="217" s="3" customFormat="1" ht="87" spans="1:29">
      <c r="A217" s="8">
        <f>SUBTOTAL(103,$B$6:B217)*1</f>
        <v>212</v>
      </c>
      <c r="B217" s="8" t="s">
        <v>107</v>
      </c>
      <c r="C217" s="9" t="s">
        <v>873</v>
      </c>
      <c r="D217" s="9" t="s">
        <v>109</v>
      </c>
      <c r="E217" s="10" t="s">
        <v>110</v>
      </c>
      <c r="F217" s="9" t="s">
        <v>111</v>
      </c>
      <c r="G217" s="9" t="s">
        <v>59</v>
      </c>
      <c r="H217" s="9" t="s">
        <v>864</v>
      </c>
      <c r="I217" s="8" t="s">
        <v>166</v>
      </c>
      <c r="J217" s="13" t="s">
        <v>9</v>
      </c>
      <c r="K217" s="13" t="s">
        <v>21</v>
      </c>
      <c r="L217" s="13" t="s">
        <v>45</v>
      </c>
      <c r="M217" s="8" t="s">
        <v>114</v>
      </c>
      <c r="N217" s="9">
        <v>15</v>
      </c>
      <c r="O217" s="9">
        <f t="shared" si="4"/>
        <v>15</v>
      </c>
      <c r="P217" s="8"/>
      <c r="Q217" s="8"/>
      <c r="R217" s="8"/>
      <c r="S217" s="9" t="s">
        <v>874</v>
      </c>
      <c r="T217" s="9" t="s">
        <v>875</v>
      </c>
      <c r="U217" s="8">
        <v>1</v>
      </c>
      <c r="V217" s="8">
        <v>72</v>
      </c>
      <c r="W217" s="8">
        <v>324</v>
      </c>
      <c r="X217" s="8">
        <v>81</v>
      </c>
      <c r="Y217" s="8" t="s">
        <v>117</v>
      </c>
      <c r="Z217" s="8" t="s">
        <v>118</v>
      </c>
      <c r="AA217" s="8" t="s">
        <v>867</v>
      </c>
      <c r="AB217" s="17" t="s">
        <v>120</v>
      </c>
      <c r="AC217" s="17"/>
    </row>
    <row r="218" s="3" customFormat="1" ht="121.8" spans="1:29">
      <c r="A218" s="8">
        <f>SUBTOTAL(103,$B$6:B218)*1</f>
        <v>213</v>
      </c>
      <c r="B218" s="8" t="s">
        <v>107</v>
      </c>
      <c r="C218" s="9" t="s">
        <v>876</v>
      </c>
      <c r="D218" s="9" t="s">
        <v>109</v>
      </c>
      <c r="E218" s="10" t="s">
        <v>110</v>
      </c>
      <c r="F218" s="9" t="s">
        <v>111</v>
      </c>
      <c r="G218" s="9" t="s">
        <v>59</v>
      </c>
      <c r="H218" s="9" t="s">
        <v>864</v>
      </c>
      <c r="I218" s="8" t="s">
        <v>166</v>
      </c>
      <c r="J218" s="13" t="s">
        <v>127</v>
      </c>
      <c r="K218" s="13" t="s">
        <v>18</v>
      </c>
      <c r="L218" s="13" t="s">
        <v>38</v>
      </c>
      <c r="M218" s="8" t="s">
        <v>114</v>
      </c>
      <c r="N218" s="9">
        <v>55</v>
      </c>
      <c r="O218" s="9">
        <f t="shared" si="4"/>
        <v>55</v>
      </c>
      <c r="P218" s="8"/>
      <c r="Q218" s="8"/>
      <c r="R218" s="8"/>
      <c r="S218" s="9" t="s">
        <v>877</v>
      </c>
      <c r="T218" s="9" t="s">
        <v>878</v>
      </c>
      <c r="U218" s="8">
        <v>1</v>
      </c>
      <c r="V218" s="8">
        <v>369</v>
      </c>
      <c r="W218" s="8">
        <v>1859</v>
      </c>
      <c r="X218" s="8">
        <v>352</v>
      </c>
      <c r="Y218" s="8" t="s">
        <v>117</v>
      </c>
      <c r="Z218" s="8" t="s">
        <v>118</v>
      </c>
      <c r="AA218" s="8" t="s">
        <v>867</v>
      </c>
      <c r="AB218" s="17" t="s">
        <v>120</v>
      </c>
      <c r="AC218" s="17"/>
    </row>
    <row r="219" s="3" customFormat="1" ht="104.4" spans="1:29">
      <c r="A219" s="8">
        <f>SUBTOTAL(103,$B$6:B219)*1</f>
        <v>214</v>
      </c>
      <c r="B219" s="8" t="s">
        <v>107</v>
      </c>
      <c r="C219" s="9" t="s">
        <v>879</v>
      </c>
      <c r="D219" s="9" t="s">
        <v>109</v>
      </c>
      <c r="E219" s="10" t="s">
        <v>110</v>
      </c>
      <c r="F219" s="9" t="s">
        <v>111</v>
      </c>
      <c r="G219" s="9" t="s">
        <v>59</v>
      </c>
      <c r="H219" s="9" t="s">
        <v>864</v>
      </c>
      <c r="I219" s="8" t="s">
        <v>166</v>
      </c>
      <c r="J219" s="13" t="s">
        <v>127</v>
      </c>
      <c r="K219" s="13" t="s">
        <v>7</v>
      </c>
      <c r="L219" s="13" t="s">
        <v>7</v>
      </c>
      <c r="M219" s="8" t="s">
        <v>114</v>
      </c>
      <c r="N219" s="9">
        <v>60</v>
      </c>
      <c r="O219" s="9">
        <f t="shared" si="4"/>
        <v>60</v>
      </c>
      <c r="P219" s="8"/>
      <c r="Q219" s="8"/>
      <c r="R219" s="8"/>
      <c r="S219" s="9" t="s">
        <v>880</v>
      </c>
      <c r="T219" s="9" t="s">
        <v>881</v>
      </c>
      <c r="U219" s="8">
        <v>1</v>
      </c>
      <c r="V219" s="8">
        <v>369</v>
      </c>
      <c r="W219" s="8">
        <v>1859</v>
      </c>
      <c r="X219" s="8">
        <v>352</v>
      </c>
      <c r="Y219" s="8" t="s">
        <v>117</v>
      </c>
      <c r="Z219" s="8" t="s">
        <v>118</v>
      </c>
      <c r="AA219" s="8" t="s">
        <v>867</v>
      </c>
      <c r="AB219" s="17" t="s">
        <v>120</v>
      </c>
      <c r="AC219" s="17"/>
    </row>
    <row r="220" s="3" customFormat="1" ht="87" spans="1:29">
      <c r="A220" s="8">
        <f>SUBTOTAL(103,$B$6:B220)*1</f>
        <v>215</v>
      </c>
      <c r="B220" s="8" t="s">
        <v>107</v>
      </c>
      <c r="C220" s="9" t="s">
        <v>882</v>
      </c>
      <c r="D220" s="9" t="s">
        <v>109</v>
      </c>
      <c r="E220" s="10" t="s">
        <v>110</v>
      </c>
      <c r="F220" s="9" t="s">
        <v>111</v>
      </c>
      <c r="G220" s="9" t="s">
        <v>59</v>
      </c>
      <c r="H220" s="9" t="s">
        <v>883</v>
      </c>
      <c r="I220" s="8" t="s">
        <v>166</v>
      </c>
      <c r="J220" s="13" t="s">
        <v>9</v>
      </c>
      <c r="K220" s="13" t="s">
        <v>21</v>
      </c>
      <c r="L220" s="13" t="s">
        <v>42</v>
      </c>
      <c r="M220" s="8" t="s">
        <v>114</v>
      </c>
      <c r="N220" s="9">
        <v>20</v>
      </c>
      <c r="O220" s="9">
        <f t="shared" si="4"/>
        <v>20</v>
      </c>
      <c r="P220" s="8"/>
      <c r="Q220" s="8"/>
      <c r="R220" s="8"/>
      <c r="S220" s="9" t="s">
        <v>884</v>
      </c>
      <c r="T220" s="9" t="s">
        <v>885</v>
      </c>
      <c r="U220" s="8">
        <v>1</v>
      </c>
      <c r="V220" s="8">
        <v>19</v>
      </c>
      <c r="W220" s="8">
        <v>75</v>
      </c>
      <c r="X220" s="8">
        <v>13</v>
      </c>
      <c r="Y220" s="8" t="s">
        <v>117</v>
      </c>
      <c r="Z220" s="8" t="s">
        <v>118</v>
      </c>
      <c r="AA220" s="8" t="s">
        <v>886</v>
      </c>
      <c r="AB220" s="17" t="s">
        <v>120</v>
      </c>
      <c r="AC220" s="17"/>
    </row>
    <row r="221" s="3" customFormat="1" ht="87" spans="1:29">
      <c r="A221" s="8">
        <f>SUBTOTAL(103,$B$6:B221)*1</f>
        <v>216</v>
      </c>
      <c r="B221" s="8" t="s">
        <v>107</v>
      </c>
      <c r="C221" s="9" t="s">
        <v>887</v>
      </c>
      <c r="D221" s="9" t="s">
        <v>109</v>
      </c>
      <c r="E221" s="10" t="s">
        <v>110</v>
      </c>
      <c r="F221" s="9" t="s">
        <v>111</v>
      </c>
      <c r="G221" s="9" t="s">
        <v>59</v>
      </c>
      <c r="H221" s="9" t="s">
        <v>883</v>
      </c>
      <c r="I221" s="8" t="s">
        <v>166</v>
      </c>
      <c r="J221" s="13" t="s">
        <v>9</v>
      </c>
      <c r="K221" s="13" t="s">
        <v>21</v>
      </c>
      <c r="L221" s="13" t="s">
        <v>45</v>
      </c>
      <c r="M221" s="8" t="s">
        <v>114</v>
      </c>
      <c r="N221" s="9">
        <v>35</v>
      </c>
      <c r="O221" s="9">
        <f t="shared" si="4"/>
        <v>35</v>
      </c>
      <c r="P221" s="8"/>
      <c r="Q221" s="8"/>
      <c r="R221" s="8"/>
      <c r="S221" s="9" t="s">
        <v>888</v>
      </c>
      <c r="T221" s="9" t="s">
        <v>889</v>
      </c>
      <c r="U221" s="8">
        <v>1</v>
      </c>
      <c r="V221" s="8">
        <v>49</v>
      </c>
      <c r="W221" s="8">
        <v>197</v>
      </c>
      <c r="X221" s="8">
        <v>43</v>
      </c>
      <c r="Y221" s="8" t="s">
        <v>117</v>
      </c>
      <c r="Z221" s="8" t="s">
        <v>118</v>
      </c>
      <c r="AA221" s="8" t="s">
        <v>886</v>
      </c>
      <c r="AB221" s="17" t="s">
        <v>120</v>
      </c>
      <c r="AC221" s="17"/>
    </row>
    <row r="222" s="3" customFormat="1" ht="87" spans="1:29">
      <c r="A222" s="8">
        <f>SUBTOTAL(103,$B$6:B222)*1</f>
        <v>217</v>
      </c>
      <c r="B222" s="8" t="s">
        <v>107</v>
      </c>
      <c r="C222" s="9" t="s">
        <v>890</v>
      </c>
      <c r="D222" s="9" t="s">
        <v>227</v>
      </c>
      <c r="E222" s="10" t="s">
        <v>110</v>
      </c>
      <c r="F222" s="9" t="s">
        <v>111</v>
      </c>
      <c r="G222" s="9" t="s">
        <v>59</v>
      </c>
      <c r="H222" s="9" t="s">
        <v>883</v>
      </c>
      <c r="I222" s="8" t="s">
        <v>166</v>
      </c>
      <c r="J222" s="13" t="s">
        <v>9</v>
      </c>
      <c r="K222" s="13" t="s">
        <v>21</v>
      </c>
      <c r="L222" s="13" t="s">
        <v>42</v>
      </c>
      <c r="M222" s="8" t="s">
        <v>114</v>
      </c>
      <c r="N222" s="9">
        <v>20</v>
      </c>
      <c r="O222" s="9">
        <f t="shared" si="4"/>
        <v>20</v>
      </c>
      <c r="P222" s="8"/>
      <c r="Q222" s="8"/>
      <c r="R222" s="8"/>
      <c r="S222" s="9" t="s">
        <v>891</v>
      </c>
      <c r="T222" s="9" t="s">
        <v>892</v>
      </c>
      <c r="U222" s="8">
        <v>1</v>
      </c>
      <c r="V222" s="8">
        <v>17</v>
      </c>
      <c r="W222" s="8">
        <v>69</v>
      </c>
      <c r="X222" s="8">
        <v>17</v>
      </c>
      <c r="Y222" s="8" t="s">
        <v>117</v>
      </c>
      <c r="Z222" s="8" t="s">
        <v>118</v>
      </c>
      <c r="AA222" s="8" t="s">
        <v>886</v>
      </c>
      <c r="AB222" s="17" t="s">
        <v>120</v>
      </c>
      <c r="AC222" s="17"/>
    </row>
    <row r="223" s="3" customFormat="1" ht="69.6" spans="1:29">
      <c r="A223" s="8">
        <f>SUBTOTAL(103,$B$6:B223)*1</f>
        <v>218</v>
      </c>
      <c r="B223" s="8" t="s">
        <v>107</v>
      </c>
      <c r="C223" s="9" t="s">
        <v>893</v>
      </c>
      <c r="D223" s="9" t="s">
        <v>109</v>
      </c>
      <c r="E223" s="10" t="s">
        <v>110</v>
      </c>
      <c r="F223" s="9" t="s">
        <v>111</v>
      </c>
      <c r="G223" s="9" t="s">
        <v>59</v>
      </c>
      <c r="H223" s="9" t="s">
        <v>883</v>
      </c>
      <c r="I223" s="8" t="s">
        <v>166</v>
      </c>
      <c r="J223" s="13" t="s">
        <v>127</v>
      </c>
      <c r="K223" s="13" t="s">
        <v>15</v>
      </c>
      <c r="L223" s="13" t="s">
        <v>26</v>
      </c>
      <c r="M223" s="8" t="s">
        <v>114</v>
      </c>
      <c r="N223" s="9">
        <v>100</v>
      </c>
      <c r="O223" s="9">
        <f t="shared" si="4"/>
        <v>100</v>
      </c>
      <c r="P223" s="8"/>
      <c r="Q223" s="8"/>
      <c r="R223" s="8"/>
      <c r="S223" s="9" t="s">
        <v>894</v>
      </c>
      <c r="T223" s="9" t="s">
        <v>895</v>
      </c>
      <c r="U223" s="8" t="s">
        <v>896</v>
      </c>
      <c r="V223" s="8">
        <v>305</v>
      </c>
      <c r="W223" s="8">
        <v>1559</v>
      </c>
      <c r="X223" s="8">
        <v>245</v>
      </c>
      <c r="Y223" s="8" t="s">
        <v>117</v>
      </c>
      <c r="Z223" s="8" t="s">
        <v>118</v>
      </c>
      <c r="AA223" s="8" t="s">
        <v>886</v>
      </c>
      <c r="AB223" s="17" t="s">
        <v>120</v>
      </c>
      <c r="AC223" s="17"/>
    </row>
    <row r="224" s="3" customFormat="1" ht="87" spans="1:29">
      <c r="A224" s="8">
        <f>SUBTOTAL(103,$B$6:B224)*1</f>
        <v>219</v>
      </c>
      <c r="B224" s="8" t="s">
        <v>107</v>
      </c>
      <c r="C224" s="9" t="s">
        <v>897</v>
      </c>
      <c r="D224" s="9" t="s">
        <v>109</v>
      </c>
      <c r="E224" s="10" t="s">
        <v>110</v>
      </c>
      <c r="F224" s="9" t="s">
        <v>111</v>
      </c>
      <c r="G224" s="9" t="s">
        <v>59</v>
      </c>
      <c r="H224" s="9" t="s">
        <v>883</v>
      </c>
      <c r="I224" s="8" t="s">
        <v>166</v>
      </c>
      <c r="J224" s="13" t="s">
        <v>9</v>
      </c>
      <c r="K224" s="13" t="s">
        <v>21</v>
      </c>
      <c r="L224" s="13" t="s">
        <v>45</v>
      </c>
      <c r="M224" s="8" t="s">
        <v>114</v>
      </c>
      <c r="N224" s="9">
        <v>25</v>
      </c>
      <c r="O224" s="9">
        <f t="shared" si="4"/>
        <v>25</v>
      </c>
      <c r="P224" s="8"/>
      <c r="Q224" s="8"/>
      <c r="R224" s="8"/>
      <c r="S224" s="9" t="s">
        <v>898</v>
      </c>
      <c r="T224" s="9" t="s">
        <v>899</v>
      </c>
      <c r="U224" s="8" t="s">
        <v>896</v>
      </c>
      <c r="V224" s="8">
        <v>24</v>
      </c>
      <c r="W224" s="8">
        <v>87</v>
      </c>
      <c r="X224" s="8">
        <v>25</v>
      </c>
      <c r="Y224" s="8" t="s">
        <v>117</v>
      </c>
      <c r="Z224" s="8" t="s">
        <v>118</v>
      </c>
      <c r="AA224" s="8" t="s">
        <v>886</v>
      </c>
      <c r="AB224" s="17" t="s">
        <v>120</v>
      </c>
      <c r="AC224" s="17"/>
    </row>
    <row r="225" s="3" customFormat="1" ht="87" spans="1:29">
      <c r="A225" s="8">
        <f>SUBTOTAL(103,$B$6:B225)*1</f>
        <v>220</v>
      </c>
      <c r="B225" s="8" t="s">
        <v>107</v>
      </c>
      <c r="C225" s="9" t="s">
        <v>900</v>
      </c>
      <c r="D225" s="9" t="s">
        <v>109</v>
      </c>
      <c r="E225" s="10" t="s">
        <v>110</v>
      </c>
      <c r="F225" s="9" t="s">
        <v>111</v>
      </c>
      <c r="G225" s="9" t="s">
        <v>59</v>
      </c>
      <c r="H225" s="9" t="s">
        <v>901</v>
      </c>
      <c r="I225" s="8" t="s">
        <v>196</v>
      </c>
      <c r="J225" s="13" t="s">
        <v>9</v>
      </c>
      <c r="K225" s="13" t="s">
        <v>21</v>
      </c>
      <c r="L225" s="13" t="s">
        <v>42</v>
      </c>
      <c r="M225" s="8" t="s">
        <v>114</v>
      </c>
      <c r="N225" s="9">
        <v>35</v>
      </c>
      <c r="O225" s="9">
        <f t="shared" si="4"/>
        <v>35</v>
      </c>
      <c r="P225" s="8"/>
      <c r="Q225" s="8"/>
      <c r="R225" s="8"/>
      <c r="S225" s="9" t="s">
        <v>902</v>
      </c>
      <c r="T225" s="9" t="s">
        <v>903</v>
      </c>
      <c r="U225" s="8">
        <v>1</v>
      </c>
      <c r="V225" s="8">
        <v>434</v>
      </c>
      <c r="W225" s="8">
        <v>1942</v>
      </c>
      <c r="X225" s="8">
        <v>102</v>
      </c>
      <c r="Y225" s="8" t="s">
        <v>117</v>
      </c>
      <c r="Z225" s="8" t="s">
        <v>118</v>
      </c>
      <c r="AA225" s="8" t="s">
        <v>904</v>
      </c>
      <c r="AB225" s="17" t="s">
        <v>120</v>
      </c>
      <c r="AC225" s="17"/>
    </row>
    <row r="226" s="3" customFormat="1" ht="87" spans="1:29">
      <c r="A226" s="8">
        <f>SUBTOTAL(103,$B$6:B226)*1</f>
        <v>221</v>
      </c>
      <c r="B226" s="8" t="s">
        <v>107</v>
      </c>
      <c r="C226" s="9" t="s">
        <v>905</v>
      </c>
      <c r="D226" s="9" t="s">
        <v>109</v>
      </c>
      <c r="E226" s="10" t="s">
        <v>110</v>
      </c>
      <c r="F226" s="9" t="s">
        <v>111</v>
      </c>
      <c r="G226" s="9" t="s">
        <v>59</v>
      </c>
      <c r="H226" s="9" t="s">
        <v>901</v>
      </c>
      <c r="I226" s="8" t="s">
        <v>196</v>
      </c>
      <c r="J226" s="13" t="s">
        <v>9</v>
      </c>
      <c r="K226" s="13" t="s">
        <v>21</v>
      </c>
      <c r="L226" s="13" t="s">
        <v>42</v>
      </c>
      <c r="M226" s="8" t="s">
        <v>114</v>
      </c>
      <c r="N226" s="9">
        <v>38</v>
      </c>
      <c r="O226" s="9">
        <f t="shared" si="4"/>
        <v>38</v>
      </c>
      <c r="P226" s="8"/>
      <c r="Q226" s="8"/>
      <c r="R226" s="8"/>
      <c r="S226" s="9" t="s">
        <v>906</v>
      </c>
      <c r="T226" s="9" t="s">
        <v>903</v>
      </c>
      <c r="U226" s="8">
        <v>1</v>
      </c>
      <c r="V226" s="8">
        <v>434</v>
      </c>
      <c r="W226" s="8">
        <v>1942</v>
      </c>
      <c r="X226" s="8">
        <v>102</v>
      </c>
      <c r="Y226" s="8" t="s">
        <v>117</v>
      </c>
      <c r="Z226" s="8" t="s">
        <v>118</v>
      </c>
      <c r="AA226" s="8" t="s">
        <v>904</v>
      </c>
      <c r="AB226" s="17" t="s">
        <v>120</v>
      </c>
      <c r="AC226" s="17"/>
    </row>
    <row r="227" s="3" customFormat="1" ht="87" spans="1:29">
      <c r="A227" s="8">
        <f>SUBTOTAL(103,$B$6:B227)*1</f>
        <v>222</v>
      </c>
      <c r="B227" s="8" t="s">
        <v>107</v>
      </c>
      <c r="C227" s="9" t="s">
        <v>907</v>
      </c>
      <c r="D227" s="9" t="s">
        <v>109</v>
      </c>
      <c r="E227" s="10" t="s">
        <v>110</v>
      </c>
      <c r="F227" s="9" t="s">
        <v>111</v>
      </c>
      <c r="G227" s="9" t="s">
        <v>59</v>
      </c>
      <c r="H227" s="9" t="s">
        <v>908</v>
      </c>
      <c r="I227" s="8" t="s">
        <v>196</v>
      </c>
      <c r="J227" s="13" t="s">
        <v>9</v>
      </c>
      <c r="K227" s="13" t="s">
        <v>21</v>
      </c>
      <c r="L227" s="13" t="s">
        <v>42</v>
      </c>
      <c r="M227" s="8" t="s">
        <v>114</v>
      </c>
      <c r="N227" s="9">
        <v>25</v>
      </c>
      <c r="O227" s="9">
        <f t="shared" si="4"/>
        <v>25</v>
      </c>
      <c r="P227" s="8"/>
      <c r="Q227" s="8"/>
      <c r="R227" s="8"/>
      <c r="S227" s="9" t="s">
        <v>909</v>
      </c>
      <c r="T227" s="9" t="s">
        <v>910</v>
      </c>
      <c r="U227" s="8">
        <v>3</v>
      </c>
      <c r="V227" s="8">
        <v>99</v>
      </c>
      <c r="W227" s="8">
        <v>412</v>
      </c>
      <c r="X227" s="8">
        <v>15</v>
      </c>
      <c r="Y227" s="8" t="s">
        <v>117</v>
      </c>
      <c r="Z227" s="8" t="s">
        <v>118</v>
      </c>
      <c r="AA227" s="8" t="s">
        <v>911</v>
      </c>
      <c r="AB227" s="17" t="s">
        <v>120</v>
      </c>
      <c r="AC227" s="17"/>
    </row>
    <row r="228" s="3" customFormat="1" ht="121.8" spans="1:29">
      <c r="A228" s="8">
        <f>SUBTOTAL(103,$B$6:B228)*1</f>
        <v>223</v>
      </c>
      <c r="B228" s="8" t="s">
        <v>107</v>
      </c>
      <c r="C228" s="9" t="s">
        <v>912</v>
      </c>
      <c r="D228" s="9" t="s">
        <v>109</v>
      </c>
      <c r="E228" s="10" t="s">
        <v>110</v>
      </c>
      <c r="F228" s="9" t="s">
        <v>111</v>
      </c>
      <c r="G228" s="9" t="s">
        <v>59</v>
      </c>
      <c r="H228" s="9" t="s">
        <v>913</v>
      </c>
      <c r="I228" s="8" t="s">
        <v>178</v>
      </c>
      <c r="J228" s="13" t="s">
        <v>127</v>
      </c>
      <c r="K228" s="13" t="s">
        <v>18</v>
      </c>
      <c r="L228" s="13" t="s">
        <v>38</v>
      </c>
      <c r="M228" s="8" t="s">
        <v>114</v>
      </c>
      <c r="N228" s="9">
        <v>48</v>
      </c>
      <c r="O228" s="9">
        <f t="shared" si="4"/>
        <v>48</v>
      </c>
      <c r="P228" s="8"/>
      <c r="Q228" s="8"/>
      <c r="R228" s="8"/>
      <c r="S228" s="9" t="s">
        <v>914</v>
      </c>
      <c r="T228" s="9" t="s">
        <v>915</v>
      </c>
      <c r="U228" s="8">
        <v>1</v>
      </c>
      <c r="V228" s="8">
        <v>57</v>
      </c>
      <c r="W228" s="8">
        <v>478</v>
      </c>
      <c r="X228" s="8">
        <v>56</v>
      </c>
      <c r="Y228" s="8" t="s">
        <v>117</v>
      </c>
      <c r="Z228" s="8" t="s">
        <v>118</v>
      </c>
      <c r="AA228" s="8" t="s">
        <v>916</v>
      </c>
      <c r="AB228" s="17" t="s">
        <v>120</v>
      </c>
      <c r="AC228" s="17"/>
    </row>
    <row r="229" s="3" customFormat="1" ht="87" spans="1:29">
      <c r="A229" s="8">
        <f>SUBTOTAL(103,$B$6:B229)*1</f>
        <v>224</v>
      </c>
      <c r="B229" s="8" t="s">
        <v>107</v>
      </c>
      <c r="C229" s="9" t="s">
        <v>917</v>
      </c>
      <c r="D229" s="9" t="s">
        <v>109</v>
      </c>
      <c r="E229" s="10" t="s">
        <v>110</v>
      </c>
      <c r="F229" s="9" t="s">
        <v>111</v>
      </c>
      <c r="G229" s="9" t="s">
        <v>59</v>
      </c>
      <c r="H229" s="9" t="s">
        <v>913</v>
      </c>
      <c r="I229" s="8" t="s">
        <v>178</v>
      </c>
      <c r="J229" s="13" t="s">
        <v>9</v>
      </c>
      <c r="K229" s="13" t="s">
        <v>21</v>
      </c>
      <c r="L229" s="13" t="s">
        <v>42</v>
      </c>
      <c r="M229" s="8" t="s">
        <v>114</v>
      </c>
      <c r="N229" s="9">
        <v>38</v>
      </c>
      <c r="O229" s="9">
        <f t="shared" si="4"/>
        <v>38</v>
      </c>
      <c r="P229" s="8"/>
      <c r="Q229" s="8"/>
      <c r="R229" s="8"/>
      <c r="S229" s="9" t="s">
        <v>918</v>
      </c>
      <c r="T229" s="9" t="s">
        <v>919</v>
      </c>
      <c r="U229" s="8">
        <v>1</v>
      </c>
      <c r="V229" s="8">
        <v>68</v>
      </c>
      <c r="W229" s="8">
        <v>436</v>
      </c>
      <c r="X229" s="8">
        <v>80</v>
      </c>
      <c r="Y229" s="8" t="s">
        <v>117</v>
      </c>
      <c r="Z229" s="8" t="s">
        <v>118</v>
      </c>
      <c r="AA229" s="8" t="s">
        <v>916</v>
      </c>
      <c r="AB229" s="17" t="s">
        <v>120</v>
      </c>
      <c r="AC229" s="17"/>
    </row>
    <row r="230" s="3" customFormat="1" ht="121.8" spans="1:29">
      <c r="A230" s="8">
        <f>SUBTOTAL(103,$B$6:B230)*1</f>
        <v>225</v>
      </c>
      <c r="B230" s="8" t="s">
        <v>107</v>
      </c>
      <c r="C230" s="9" t="s">
        <v>920</v>
      </c>
      <c r="D230" s="9" t="s">
        <v>109</v>
      </c>
      <c r="E230" s="10" t="s">
        <v>110</v>
      </c>
      <c r="F230" s="9" t="s">
        <v>111</v>
      </c>
      <c r="G230" s="9" t="s">
        <v>59</v>
      </c>
      <c r="H230" s="9" t="s">
        <v>921</v>
      </c>
      <c r="I230" s="8" t="s">
        <v>178</v>
      </c>
      <c r="J230" s="13" t="s">
        <v>127</v>
      </c>
      <c r="K230" s="13" t="s">
        <v>7</v>
      </c>
      <c r="L230" s="13" t="s">
        <v>7</v>
      </c>
      <c r="M230" s="8" t="s">
        <v>114</v>
      </c>
      <c r="N230" s="9">
        <v>35</v>
      </c>
      <c r="O230" s="9">
        <f t="shared" si="4"/>
        <v>35</v>
      </c>
      <c r="P230" s="8"/>
      <c r="Q230" s="8"/>
      <c r="R230" s="8"/>
      <c r="S230" s="9" t="s">
        <v>922</v>
      </c>
      <c r="T230" s="9" t="s">
        <v>923</v>
      </c>
      <c r="U230" s="8">
        <v>1</v>
      </c>
      <c r="V230" s="8">
        <v>385</v>
      </c>
      <c r="W230" s="8">
        <v>2067</v>
      </c>
      <c r="X230" s="8">
        <v>341</v>
      </c>
      <c r="Y230" s="8" t="s">
        <v>117</v>
      </c>
      <c r="Z230" s="8" t="s">
        <v>118</v>
      </c>
      <c r="AA230" s="8" t="s">
        <v>924</v>
      </c>
      <c r="AB230" s="17" t="s">
        <v>120</v>
      </c>
      <c r="AC230" s="17"/>
    </row>
    <row r="231" s="3" customFormat="1" ht="87" spans="1:29">
      <c r="A231" s="8">
        <f>SUBTOTAL(103,$B$6:B231)*1</f>
        <v>226</v>
      </c>
      <c r="B231" s="8" t="s">
        <v>107</v>
      </c>
      <c r="C231" s="9" t="s">
        <v>925</v>
      </c>
      <c r="D231" s="9" t="s">
        <v>109</v>
      </c>
      <c r="E231" s="10" t="s">
        <v>110</v>
      </c>
      <c r="F231" s="9" t="s">
        <v>111</v>
      </c>
      <c r="G231" s="9" t="s">
        <v>59</v>
      </c>
      <c r="H231" s="9" t="s">
        <v>921</v>
      </c>
      <c r="I231" s="8" t="s">
        <v>178</v>
      </c>
      <c r="J231" s="13" t="s">
        <v>9</v>
      </c>
      <c r="K231" s="13" t="s">
        <v>21</v>
      </c>
      <c r="L231" s="13" t="s">
        <v>44</v>
      </c>
      <c r="M231" s="8" t="s">
        <v>114</v>
      </c>
      <c r="N231" s="9">
        <v>35</v>
      </c>
      <c r="O231" s="9">
        <f t="shared" si="4"/>
        <v>35</v>
      </c>
      <c r="P231" s="8"/>
      <c r="Q231" s="8"/>
      <c r="R231" s="8"/>
      <c r="S231" s="9" t="s">
        <v>926</v>
      </c>
      <c r="T231" s="9" t="s">
        <v>927</v>
      </c>
      <c r="U231" s="8">
        <v>1</v>
      </c>
      <c r="V231" s="8">
        <v>200</v>
      </c>
      <c r="W231" s="8">
        <v>850</v>
      </c>
      <c r="X231" s="8">
        <v>38</v>
      </c>
      <c r="Y231" s="8" t="s">
        <v>117</v>
      </c>
      <c r="Z231" s="8" t="s">
        <v>133</v>
      </c>
      <c r="AA231" s="8" t="s">
        <v>924</v>
      </c>
      <c r="AB231" s="17" t="s">
        <v>120</v>
      </c>
      <c r="AC231" s="17"/>
    </row>
    <row r="232" s="3" customFormat="1" ht="87" spans="1:29">
      <c r="A232" s="8">
        <f>SUBTOTAL(103,$B$6:B232)*1</f>
        <v>227</v>
      </c>
      <c r="B232" s="8" t="s">
        <v>107</v>
      </c>
      <c r="C232" s="9" t="s">
        <v>928</v>
      </c>
      <c r="D232" s="9" t="s">
        <v>109</v>
      </c>
      <c r="E232" s="10" t="s">
        <v>110</v>
      </c>
      <c r="F232" s="9" t="s">
        <v>111</v>
      </c>
      <c r="G232" s="9" t="s">
        <v>59</v>
      </c>
      <c r="H232" s="9" t="s">
        <v>929</v>
      </c>
      <c r="I232" s="8" t="s">
        <v>196</v>
      </c>
      <c r="J232" s="13" t="s">
        <v>9</v>
      </c>
      <c r="K232" s="13" t="s">
        <v>21</v>
      </c>
      <c r="L232" s="13" t="s">
        <v>42</v>
      </c>
      <c r="M232" s="8" t="s">
        <v>114</v>
      </c>
      <c r="N232" s="9">
        <v>20</v>
      </c>
      <c r="O232" s="9">
        <f t="shared" si="4"/>
        <v>20</v>
      </c>
      <c r="P232" s="8"/>
      <c r="Q232" s="8"/>
      <c r="R232" s="8"/>
      <c r="S232" s="9" t="s">
        <v>930</v>
      </c>
      <c r="T232" s="9" t="s">
        <v>931</v>
      </c>
      <c r="U232" s="8">
        <v>1</v>
      </c>
      <c r="V232" s="8">
        <v>136</v>
      </c>
      <c r="W232" s="8">
        <v>668</v>
      </c>
      <c r="X232" s="8">
        <v>153</v>
      </c>
      <c r="Y232" s="8" t="s">
        <v>117</v>
      </c>
      <c r="Z232" s="8" t="s">
        <v>118</v>
      </c>
      <c r="AA232" s="8" t="s">
        <v>932</v>
      </c>
      <c r="AB232" s="17" t="s">
        <v>120</v>
      </c>
      <c r="AC232" s="17"/>
    </row>
    <row r="233" s="3" customFormat="1" ht="87" spans="1:29">
      <c r="A233" s="8">
        <f>SUBTOTAL(103,$B$6:B233)*1</f>
        <v>228</v>
      </c>
      <c r="B233" s="8" t="s">
        <v>107</v>
      </c>
      <c r="C233" s="9" t="s">
        <v>933</v>
      </c>
      <c r="D233" s="9" t="s">
        <v>109</v>
      </c>
      <c r="E233" s="10" t="s">
        <v>110</v>
      </c>
      <c r="F233" s="9" t="s">
        <v>111</v>
      </c>
      <c r="G233" s="9" t="s">
        <v>59</v>
      </c>
      <c r="H233" s="9" t="s">
        <v>929</v>
      </c>
      <c r="I233" s="8" t="s">
        <v>196</v>
      </c>
      <c r="J233" s="13" t="s">
        <v>9</v>
      </c>
      <c r="K233" s="13" t="s">
        <v>21</v>
      </c>
      <c r="L233" s="13" t="s">
        <v>45</v>
      </c>
      <c r="M233" s="8" t="s">
        <v>114</v>
      </c>
      <c r="N233" s="9">
        <v>15</v>
      </c>
      <c r="O233" s="9">
        <f t="shared" si="4"/>
        <v>15</v>
      </c>
      <c r="P233" s="8"/>
      <c r="Q233" s="8"/>
      <c r="R233" s="8"/>
      <c r="S233" s="9" t="s">
        <v>934</v>
      </c>
      <c r="T233" s="9" t="s">
        <v>931</v>
      </c>
      <c r="U233" s="8">
        <v>1</v>
      </c>
      <c r="V233" s="8">
        <v>136</v>
      </c>
      <c r="W233" s="8">
        <v>668</v>
      </c>
      <c r="X233" s="8">
        <v>153</v>
      </c>
      <c r="Y233" s="8" t="s">
        <v>117</v>
      </c>
      <c r="Z233" s="8" t="s">
        <v>118</v>
      </c>
      <c r="AA233" s="8" t="s">
        <v>932</v>
      </c>
      <c r="AB233" s="17" t="s">
        <v>120</v>
      </c>
      <c r="AC233" s="17"/>
    </row>
    <row r="234" s="3" customFormat="1" ht="87" spans="1:29">
      <c r="A234" s="8">
        <f>SUBTOTAL(103,$B$6:B234)*1</f>
        <v>229</v>
      </c>
      <c r="B234" s="8" t="s">
        <v>107</v>
      </c>
      <c r="C234" s="9" t="s">
        <v>935</v>
      </c>
      <c r="D234" s="9" t="s">
        <v>109</v>
      </c>
      <c r="E234" s="10" t="s">
        <v>110</v>
      </c>
      <c r="F234" s="9" t="s">
        <v>111</v>
      </c>
      <c r="G234" s="9" t="s">
        <v>59</v>
      </c>
      <c r="H234" s="9" t="s">
        <v>929</v>
      </c>
      <c r="I234" s="8" t="s">
        <v>196</v>
      </c>
      <c r="J234" s="13" t="s">
        <v>127</v>
      </c>
      <c r="K234" s="13" t="s">
        <v>15</v>
      </c>
      <c r="L234" s="13" t="s">
        <v>26</v>
      </c>
      <c r="M234" s="8" t="s">
        <v>114</v>
      </c>
      <c r="N234" s="9">
        <v>48</v>
      </c>
      <c r="O234" s="9">
        <f t="shared" si="4"/>
        <v>48</v>
      </c>
      <c r="P234" s="8"/>
      <c r="Q234" s="8"/>
      <c r="R234" s="8"/>
      <c r="S234" s="9" t="s">
        <v>936</v>
      </c>
      <c r="T234" s="9" t="s">
        <v>937</v>
      </c>
      <c r="U234" s="8">
        <v>1</v>
      </c>
      <c r="V234" s="8">
        <v>136</v>
      </c>
      <c r="W234" s="8">
        <v>668</v>
      </c>
      <c r="X234" s="8">
        <v>153</v>
      </c>
      <c r="Y234" s="8" t="s">
        <v>117</v>
      </c>
      <c r="Z234" s="8" t="s">
        <v>118</v>
      </c>
      <c r="AA234" s="8" t="s">
        <v>932</v>
      </c>
      <c r="AB234" s="17" t="s">
        <v>120</v>
      </c>
      <c r="AC234" s="17"/>
    </row>
    <row r="235" s="3" customFormat="1" ht="87" spans="1:29">
      <c r="A235" s="8">
        <f>SUBTOTAL(103,$B$6:B235)*1</f>
        <v>230</v>
      </c>
      <c r="B235" s="8" t="s">
        <v>107</v>
      </c>
      <c r="C235" s="9" t="s">
        <v>938</v>
      </c>
      <c r="D235" s="9" t="s">
        <v>109</v>
      </c>
      <c r="E235" s="10" t="s">
        <v>110</v>
      </c>
      <c r="F235" s="9" t="s">
        <v>111</v>
      </c>
      <c r="G235" s="9" t="s">
        <v>60</v>
      </c>
      <c r="H235" s="9" t="s">
        <v>939</v>
      </c>
      <c r="I235" s="8" t="s">
        <v>178</v>
      </c>
      <c r="J235" s="13" t="s">
        <v>9</v>
      </c>
      <c r="K235" s="13" t="s">
        <v>21</v>
      </c>
      <c r="L235" s="13" t="s">
        <v>45</v>
      </c>
      <c r="M235" s="8" t="s">
        <v>114</v>
      </c>
      <c r="N235" s="9">
        <v>36</v>
      </c>
      <c r="O235" s="9">
        <f t="shared" si="4"/>
        <v>36</v>
      </c>
      <c r="P235" s="8"/>
      <c r="Q235" s="8"/>
      <c r="R235" s="8"/>
      <c r="S235" s="9" t="s">
        <v>940</v>
      </c>
      <c r="T235" s="9" t="s">
        <v>941</v>
      </c>
      <c r="U235" s="8">
        <v>1</v>
      </c>
      <c r="V235" s="8">
        <v>59</v>
      </c>
      <c r="W235" s="8">
        <v>278</v>
      </c>
      <c r="X235" s="8">
        <v>79</v>
      </c>
      <c r="Y235" s="8" t="s">
        <v>117</v>
      </c>
      <c r="Z235" s="8" t="s">
        <v>118</v>
      </c>
      <c r="AA235" s="8" t="s">
        <v>942</v>
      </c>
      <c r="AB235" s="17" t="s">
        <v>120</v>
      </c>
      <c r="AC235" s="17"/>
    </row>
    <row r="236" s="3" customFormat="1" ht="87" spans="1:29">
      <c r="A236" s="8">
        <f>SUBTOTAL(103,$B$6:B236)*1</f>
        <v>231</v>
      </c>
      <c r="B236" s="8" t="s">
        <v>107</v>
      </c>
      <c r="C236" s="9" t="s">
        <v>943</v>
      </c>
      <c r="D236" s="9" t="s">
        <v>227</v>
      </c>
      <c r="E236" s="10" t="s">
        <v>110</v>
      </c>
      <c r="F236" s="9" t="s">
        <v>111</v>
      </c>
      <c r="G236" s="9" t="s">
        <v>60</v>
      </c>
      <c r="H236" s="9" t="s">
        <v>939</v>
      </c>
      <c r="I236" s="8" t="s">
        <v>178</v>
      </c>
      <c r="J236" s="13" t="s">
        <v>9</v>
      </c>
      <c r="K236" s="13" t="s">
        <v>21</v>
      </c>
      <c r="L236" s="13" t="s">
        <v>42</v>
      </c>
      <c r="M236" s="8" t="s">
        <v>114</v>
      </c>
      <c r="N236" s="9">
        <v>24</v>
      </c>
      <c r="O236" s="9">
        <f t="shared" si="4"/>
        <v>24</v>
      </c>
      <c r="P236" s="8"/>
      <c r="Q236" s="8"/>
      <c r="R236" s="8"/>
      <c r="S236" s="9" t="s">
        <v>944</v>
      </c>
      <c r="T236" s="9" t="s">
        <v>945</v>
      </c>
      <c r="U236" s="8">
        <v>1</v>
      </c>
      <c r="V236" s="8">
        <v>67</v>
      </c>
      <c r="W236" s="8">
        <v>326</v>
      </c>
      <c r="X236" s="8">
        <v>87</v>
      </c>
      <c r="Y236" s="8" t="s">
        <v>117</v>
      </c>
      <c r="Z236" s="8" t="s">
        <v>118</v>
      </c>
      <c r="AA236" s="8" t="s">
        <v>942</v>
      </c>
      <c r="AB236" s="17" t="s">
        <v>120</v>
      </c>
      <c r="AC236" s="17"/>
    </row>
    <row r="237" s="3" customFormat="1" ht="87" spans="1:29">
      <c r="A237" s="8">
        <f>SUBTOTAL(103,$B$6:B237)*1</f>
        <v>232</v>
      </c>
      <c r="B237" s="8" t="s">
        <v>107</v>
      </c>
      <c r="C237" s="9" t="s">
        <v>946</v>
      </c>
      <c r="D237" s="9" t="s">
        <v>109</v>
      </c>
      <c r="E237" s="10" t="s">
        <v>110</v>
      </c>
      <c r="F237" s="9" t="s">
        <v>111</v>
      </c>
      <c r="G237" s="9" t="s">
        <v>60</v>
      </c>
      <c r="H237" s="9" t="s">
        <v>947</v>
      </c>
      <c r="I237" s="8" t="s">
        <v>196</v>
      </c>
      <c r="J237" s="13" t="s">
        <v>9</v>
      </c>
      <c r="K237" s="13" t="s">
        <v>21</v>
      </c>
      <c r="L237" s="13" t="s">
        <v>45</v>
      </c>
      <c r="M237" s="8" t="s">
        <v>114</v>
      </c>
      <c r="N237" s="9">
        <v>6</v>
      </c>
      <c r="O237" s="9">
        <f t="shared" si="4"/>
        <v>6</v>
      </c>
      <c r="P237" s="8"/>
      <c r="Q237" s="8"/>
      <c r="R237" s="8"/>
      <c r="S237" s="9" t="s">
        <v>948</v>
      </c>
      <c r="T237" s="9" t="s">
        <v>949</v>
      </c>
      <c r="U237" s="8">
        <v>1</v>
      </c>
      <c r="V237" s="8">
        <v>180</v>
      </c>
      <c r="W237" s="8">
        <v>635</v>
      </c>
      <c r="X237" s="8">
        <v>23</v>
      </c>
      <c r="Y237" s="8" t="s">
        <v>117</v>
      </c>
      <c r="Z237" s="8" t="s">
        <v>118</v>
      </c>
      <c r="AA237" s="8" t="s">
        <v>950</v>
      </c>
      <c r="AB237" s="17" t="s">
        <v>120</v>
      </c>
      <c r="AC237" s="17"/>
    </row>
    <row r="238" s="3" customFormat="1" ht="87" spans="1:29">
      <c r="A238" s="8">
        <f>SUBTOTAL(103,$B$6:B238)*1</f>
        <v>233</v>
      </c>
      <c r="B238" s="8" t="s">
        <v>107</v>
      </c>
      <c r="C238" s="9" t="s">
        <v>951</v>
      </c>
      <c r="D238" s="9" t="s">
        <v>109</v>
      </c>
      <c r="E238" s="10" t="s">
        <v>110</v>
      </c>
      <c r="F238" s="9" t="s">
        <v>111</v>
      </c>
      <c r="G238" s="9" t="s">
        <v>60</v>
      </c>
      <c r="H238" s="9" t="s">
        <v>947</v>
      </c>
      <c r="I238" s="8" t="s">
        <v>196</v>
      </c>
      <c r="J238" s="13" t="s">
        <v>9</v>
      </c>
      <c r="K238" s="13" t="s">
        <v>21</v>
      </c>
      <c r="L238" s="13" t="s">
        <v>45</v>
      </c>
      <c r="M238" s="8" t="s">
        <v>114</v>
      </c>
      <c r="N238" s="9">
        <v>3</v>
      </c>
      <c r="O238" s="9">
        <f t="shared" si="4"/>
        <v>3</v>
      </c>
      <c r="P238" s="8"/>
      <c r="Q238" s="8"/>
      <c r="R238" s="8"/>
      <c r="S238" s="9" t="s">
        <v>952</v>
      </c>
      <c r="T238" s="9" t="s">
        <v>953</v>
      </c>
      <c r="U238" s="8">
        <v>1</v>
      </c>
      <c r="V238" s="8">
        <v>65</v>
      </c>
      <c r="W238" s="8">
        <v>150</v>
      </c>
      <c r="X238" s="8">
        <v>13</v>
      </c>
      <c r="Y238" s="8" t="s">
        <v>117</v>
      </c>
      <c r="Z238" s="8" t="s">
        <v>118</v>
      </c>
      <c r="AA238" s="8" t="s">
        <v>950</v>
      </c>
      <c r="AB238" s="17" t="s">
        <v>120</v>
      </c>
      <c r="AC238" s="17"/>
    </row>
    <row r="239" s="3" customFormat="1" ht="87" spans="1:29">
      <c r="A239" s="8">
        <f>SUBTOTAL(103,$B$6:B239)*1</f>
        <v>234</v>
      </c>
      <c r="B239" s="8" t="s">
        <v>107</v>
      </c>
      <c r="C239" s="9" t="s">
        <v>954</v>
      </c>
      <c r="D239" s="9" t="s">
        <v>109</v>
      </c>
      <c r="E239" s="10" t="s">
        <v>110</v>
      </c>
      <c r="F239" s="9" t="s">
        <v>111</v>
      </c>
      <c r="G239" s="9" t="s">
        <v>60</v>
      </c>
      <c r="H239" s="9" t="s">
        <v>947</v>
      </c>
      <c r="I239" s="8" t="s">
        <v>196</v>
      </c>
      <c r="J239" s="13" t="s">
        <v>9</v>
      </c>
      <c r="K239" s="13" t="s">
        <v>21</v>
      </c>
      <c r="L239" s="13" t="s">
        <v>42</v>
      </c>
      <c r="M239" s="8" t="s">
        <v>114</v>
      </c>
      <c r="N239" s="9">
        <v>2</v>
      </c>
      <c r="O239" s="9">
        <f t="shared" si="4"/>
        <v>2</v>
      </c>
      <c r="P239" s="8"/>
      <c r="Q239" s="8"/>
      <c r="R239" s="8"/>
      <c r="S239" s="9" t="s">
        <v>955</v>
      </c>
      <c r="T239" s="9" t="s">
        <v>956</v>
      </c>
      <c r="U239" s="8">
        <v>1</v>
      </c>
      <c r="V239" s="8">
        <v>73</v>
      </c>
      <c r="W239" s="8">
        <v>350</v>
      </c>
      <c r="X239" s="8">
        <v>21</v>
      </c>
      <c r="Y239" s="8" t="s">
        <v>117</v>
      </c>
      <c r="Z239" s="8" t="s">
        <v>118</v>
      </c>
      <c r="AA239" s="8" t="s">
        <v>950</v>
      </c>
      <c r="AB239" s="17" t="s">
        <v>120</v>
      </c>
      <c r="AC239" s="17"/>
    </row>
    <row r="240" s="3" customFormat="1" ht="87" spans="1:29">
      <c r="A240" s="8">
        <f>SUBTOTAL(103,$B$6:B240)*1</f>
        <v>235</v>
      </c>
      <c r="B240" s="8" t="s">
        <v>107</v>
      </c>
      <c r="C240" s="9" t="s">
        <v>957</v>
      </c>
      <c r="D240" s="9" t="s">
        <v>109</v>
      </c>
      <c r="E240" s="10" t="s">
        <v>110</v>
      </c>
      <c r="F240" s="9" t="s">
        <v>111</v>
      </c>
      <c r="G240" s="9" t="s">
        <v>60</v>
      </c>
      <c r="H240" s="9" t="s">
        <v>958</v>
      </c>
      <c r="I240" s="8" t="s">
        <v>196</v>
      </c>
      <c r="J240" s="13" t="s">
        <v>9</v>
      </c>
      <c r="K240" s="13" t="s">
        <v>21</v>
      </c>
      <c r="L240" s="13" t="s">
        <v>43</v>
      </c>
      <c r="M240" s="8" t="s">
        <v>114</v>
      </c>
      <c r="N240" s="9">
        <v>45</v>
      </c>
      <c r="O240" s="9">
        <f t="shared" si="4"/>
        <v>45</v>
      </c>
      <c r="P240" s="8"/>
      <c r="Q240" s="8"/>
      <c r="R240" s="8"/>
      <c r="S240" s="9" t="s">
        <v>959</v>
      </c>
      <c r="T240" s="9" t="s">
        <v>960</v>
      </c>
      <c r="U240" s="8">
        <v>1</v>
      </c>
      <c r="V240" s="8">
        <v>58</v>
      </c>
      <c r="W240" s="8">
        <v>242</v>
      </c>
      <c r="X240" s="8">
        <v>13</v>
      </c>
      <c r="Y240" s="8" t="s">
        <v>117</v>
      </c>
      <c r="Z240" s="8" t="s">
        <v>118</v>
      </c>
      <c r="AA240" s="8" t="s">
        <v>961</v>
      </c>
      <c r="AB240" s="17" t="s">
        <v>120</v>
      </c>
      <c r="AC240" s="17"/>
    </row>
    <row r="241" s="3" customFormat="1" ht="87" spans="1:29">
      <c r="A241" s="8">
        <f>SUBTOTAL(103,$B$6:B241)*1</f>
        <v>236</v>
      </c>
      <c r="B241" s="8" t="s">
        <v>107</v>
      </c>
      <c r="C241" s="9" t="s">
        <v>962</v>
      </c>
      <c r="D241" s="9" t="s">
        <v>109</v>
      </c>
      <c r="E241" s="10" t="s">
        <v>110</v>
      </c>
      <c r="F241" s="9" t="s">
        <v>111</v>
      </c>
      <c r="G241" s="9" t="s">
        <v>60</v>
      </c>
      <c r="H241" s="9" t="s">
        <v>958</v>
      </c>
      <c r="I241" s="8" t="s">
        <v>196</v>
      </c>
      <c r="J241" s="13" t="s">
        <v>9</v>
      </c>
      <c r="K241" s="13" t="s">
        <v>21</v>
      </c>
      <c r="L241" s="13" t="s">
        <v>43</v>
      </c>
      <c r="M241" s="8" t="s">
        <v>114</v>
      </c>
      <c r="N241" s="9">
        <v>43</v>
      </c>
      <c r="O241" s="9">
        <f t="shared" si="4"/>
        <v>43</v>
      </c>
      <c r="P241" s="8"/>
      <c r="Q241" s="8"/>
      <c r="R241" s="8"/>
      <c r="S241" s="9" t="s">
        <v>963</v>
      </c>
      <c r="T241" s="9" t="s">
        <v>964</v>
      </c>
      <c r="U241" s="8">
        <v>1</v>
      </c>
      <c r="V241" s="8">
        <v>82</v>
      </c>
      <c r="W241" s="8">
        <v>352</v>
      </c>
      <c r="X241" s="8">
        <v>45</v>
      </c>
      <c r="Y241" s="8" t="s">
        <v>117</v>
      </c>
      <c r="Z241" s="8" t="s">
        <v>118</v>
      </c>
      <c r="AA241" s="8" t="s">
        <v>961</v>
      </c>
      <c r="AB241" s="17" t="s">
        <v>120</v>
      </c>
      <c r="AC241" s="17"/>
    </row>
    <row r="242" s="3" customFormat="1" ht="69.6" spans="1:29">
      <c r="A242" s="8">
        <f>SUBTOTAL(103,$B$6:B242)*1</f>
        <v>237</v>
      </c>
      <c r="B242" s="8" t="s">
        <v>107</v>
      </c>
      <c r="C242" s="9" t="s">
        <v>965</v>
      </c>
      <c r="D242" s="9" t="s">
        <v>109</v>
      </c>
      <c r="E242" s="10" t="s">
        <v>110</v>
      </c>
      <c r="F242" s="9" t="s">
        <v>111</v>
      </c>
      <c r="G242" s="9" t="s">
        <v>60</v>
      </c>
      <c r="H242" s="9" t="s">
        <v>966</v>
      </c>
      <c r="I242" s="8" t="s">
        <v>196</v>
      </c>
      <c r="J242" s="13" t="s">
        <v>127</v>
      </c>
      <c r="K242" s="13" t="s">
        <v>17</v>
      </c>
      <c r="L242" s="13" t="s">
        <v>35</v>
      </c>
      <c r="M242" s="8" t="s">
        <v>114</v>
      </c>
      <c r="N242" s="9">
        <v>26</v>
      </c>
      <c r="O242" s="9">
        <f t="shared" si="4"/>
        <v>26</v>
      </c>
      <c r="P242" s="8"/>
      <c r="Q242" s="8"/>
      <c r="R242" s="8"/>
      <c r="S242" s="9" t="s">
        <v>967</v>
      </c>
      <c r="T242" s="9" t="s">
        <v>968</v>
      </c>
      <c r="U242" s="8">
        <v>1</v>
      </c>
      <c r="V242" s="8">
        <v>82</v>
      </c>
      <c r="W242" s="8">
        <v>295</v>
      </c>
      <c r="X242" s="8">
        <v>18</v>
      </c>
      <c r="Y242" s="8" t="s">
        <v>117</v>
      </c>
      <c r="Z242" s="8" t="s">
        <v>118</v>
      </c>
      <c r="AA242" s="8" t="s">
        <v>969</v>
      </c>
      <c r="AB242" s="17" t="s">
        <v>120</v>
      </c>
      <c r="AC242" s="17"/>
    </row>
    <row r="243" s="3" customFormat="1" ht="87" spans="1:29">
      <c r="A243" s="8">
        <f>SUBTOTAL(103,$B$6:B243)*1</f>
        <v>238</v>
      </c>
      <c r="B243" s="8" t="s">
        <v>107</v>
      </c>
      <c r="C243" s="9" t="s">
        <v>970</v>
      </c>
      <c r="D243" s="9" t="s">
        <v>109</v>
      </c>
      <c r="E243" s="10" t="s">
        <v>110</v>
      </c>
      <c r="F243" s="9" t="s">
        <v>111</v>
      </c>
      <c r="G243" s="9" t="s">
        <v>60</v>
      </c>
      <c r="H243" s="9" t="s">
        <v>966</v>
      </c>
      <c r="I243" s="8" t="s">
        <v>196</v>
      </c>
      <c r="J243" s="13" t="s">
        <v>9</v>
      </c>
      <c r="K243" s="13" t="s">
        <v>21</v>
      </c>
      <c r="L243" s="13" t="s">
        <v>45</v>
      </c>
      <c r="M243" s="8" t="s">
        <v>114</v>
      </c>
      <c r="N243" s="9">
        <v>38</v>
      </c>
      <c r="O243" s="9">
        <f t="shared" si="4"/>
        <v>38</v>
      </c>
      <c r="P243" s="8"/>
      <c r="Q243" s="8"/>
      <c r="R243" s="8"/>
      <c r="S243" s="9" t="s">
        <v>971</v>
      </c>
      <c r="T243" s="9" t="s">
        <v>972</v>
      </c>
      <c r="U243" s="8">
        <v>1</v>
      </c>
      <c r="V243" s="8">
        <v>255</v>
      </c>
      <c r="W243" s="8">
        <v>1100</v>
      </c>
      <c r="X243" s="8">
        <v>44</v>
      </c>
      <c r="Y243" s="8" t="s">
        <v>117</v>
      </c>
      <c r="Z243" s="8" t="s">
        <v>118</v>
      </c>
      <c r="AA243" s="8" t="s">
        <v>969</v>
      </c>
      <c r="AB243" s="17" t="s">
        <v>120</v>
      </c>
      <c r="AC243" s="17"/>
    </row>
    <row r="244" s="3" customFormat="1" ht="87" spans="1:29">
      <c r="A244" s="8">
        <f>SUBTOTAL(103,$B$6:B244)*1</f>
        <v>239</v>
      </c>
      <c r="B244" s="8" t="s">
        <v>107</v>
      </c>
      <c r="C244" s="9" t="s">
        <v>973</v>
      </c>
      <c r="D244" s="9" t="s">
        <v>109</v>
      </c>
      <c r="E244" s="10" t="s">
        <v>110</v>
      </c>
      <c r="F244" s="9" t="s">
        <v>111</v>
      </c>
      <c r="G244" s="9" t="s">
        <v>60</v>
      </c>
      <c r="H244" s="9" t="s">
        <v>966</v>
      </c>
      <c r="I244" s="8" t="s">
        <v>196</v>
      </c>
      <c r="J244" s="13" t="s">
        <v>9</v>
      </c>
      <c r="K244" s="13" t="s">
        <v>21</v>
      </c>
      <c r="L244" s="13" t="s">
        <v>42</v>
      </c>
      <c r="M244" s="8" t="s">
        <v>114</v>
      </c>
      <c r="N244" s="9">
        <v>20</v>
      </c>
      <c r="O244" s="9">
        <f t="shared" si="4"/>
        <v>20</v>
      </c>
      <c r="P244" s="8"/>
      <c r="Q244" s="8"/>
      <c r="R244" s="8"/>
      <c r="S244" s="9" t="s">
        <v>974</v>
      </c>
      <c r="T244" s="9" t="s">
        <v>975</v>
      </c>
      <c r="U244" s="8">
        <v>1</v>
      </c>
      <c r="V244" s="8">
        <v>180</v>
      </c>
      <c r="W244" s="8">
        <v>720</v>
      </c>
      <c r="X244" s="8">
        <v>35</v>
      </c>
      <c r="Y244" s="8" t="s">
        <v>117</v>
      </c>
      <c r="Z244" s="8" t="s">
        <v>118</v>
      </c>
      <c r="AA244" s="8" t="s">
        <v>969</v>
      </c>
      <c r="AB244" s="17" t="s">
        <v>120</v>
      </c>
      <c r="AC244" s="17"/>
    </row>
    <row r="245" s="3" customFormat="1" ht="52.2" spans="1:29">
      <c r="A245" s="8">
        <f>SUBTOTAL(103,$B$6:B245)*1</f>
        <v>240</v>
      </c>
      <c r="B245" s="8" t="s">
        <v>107</v>
      </c>
      <c r="C245" s="9" t="s">
        <v>976</v>
      </c>
      <c r="D245" s="9" t="s">
        <v>109</v>
      </c>
      <c r="E245" s="10" t="s">
        <v>110</v>
      </c>
      <c r="F245" s="9" t="s">
        <v>111</v>
      </c>
      <c r="G245" s="9" t="s">
        <v>60</v>
      </c>
      <c r="H245" s="9" t="s">
        <v>966</v>
      </c>
      <c r="I245" s="8" t="s">
        <v>196</v>
      </c>
      <c r="J245" s="13" t="s">
        <v>113</v>
      </c>
      <c r="K245" s="13" t="s">
        <v>25</v>
      </c>
      <c r="L245" s="13" t="s">
        <v>51</v>
      </c>
      <c r="M245" s="8" t="s">
        <v>114</v>
      </c>
      <c r="N245" s="9">
        <v>10</v>
      </c>
      <c r="O245" s="9">
        <f t="shared" si="4"/>
        <v>10</v>
      </c>
      <c r="P245" s="8"/>
      <c r="Q245" s="8"/>
      <c r="R245" s="8"/>
      <c r="S245" s="9" t="s">
        <v>977</v>
      </c>
      <c r="T245" s="9" t="s">
        <v>978</v>
      </c>
      <c r="U245" s="8">
        <v>1</v>
      </c>
      <c r="V245" s="8">
        <v>2</v>
      </c>
      <c r="W245" s="8">
        <v>7</v>
      </c>
      <c r="X245" s="8">
        <v>2</v>
      </c>
      <c r="Y245" s="8" t="s">
        <v>117</v>
      </c>
      <c r="Z245" s="8" t="s">
        <v>403</v>
      </c>
      <c r="AA245" s="8" t="s">
        <v>969</v>
      </c>
      <c r="AB245" s="17" t="s">
        <v>120</v>
      </c>
      <c r="AC245" s="17"/>
    </row>
    <row r="246" s="3" customFormat="1" ht="104.4" spans="1:29">
      <c r="A246" s="8">
        <f>SUBTOTAL(103,$B$6:B246)*1</f>
        <v>241</v>
      </c>
      <c r="B246" s="8" t="s">
        <v>107</v>
      </c>
      <c r="C246" s="9" t="s">
        <v>979</v>
      </c>
      <c r="D246" s="9" t="s">
        <v>227</v>
      </c>
      <c r="E246" s="10" t="s">
        <v>110</v>
      </c>
      <c r="F246" s="9" t="s">
        <v>111</v>
      </c>
      <c r="G246" s="9" t="s">
        <v>60</v>
      </c>
      <c r="H246" s="9" t="s">
        <v>980</v>
      </c>
      <c r="I246" s="8" t="s">
        <v>196</v>
      </c>
      <c r="J246" s="13" t="s">
        <v>9</v>
      </c>
      <c r="K246" s="13" t="s">
        <v>21</v>
      </c>
      <c r="L246" s="13" t="s">
        <v>45</v>
      </c>
      <c r="M246" s="8" t="s">
        <v>114</v>
      </c>
      <c r="N246" s="9">
        <v>16</v>
      </c>
      <c r="O246" s="9">
        <f t="shared" si="4"/>
        <v>16</v>
      </c>
      <c r="P246" s="8"/>
      <c r="Q246" s="8"/>
      <c r="R246" s="8"/>
      <c r="S246" s="9" t="s">
        <v>981</v>
      </c>
      <c r="T246" s="9" t="s">
        <v>982</v>
      </c>
      <c r="U246" s="8">
        <v>1</v>
      </c>
      <c r="V246" s="8">
        <v>69</v>
      </c>
      <c r="W246" s="8">
        <v>352</v>
      </c>
      <c r="X246" s="8">
        <v>32</v>
      </c>
      <c r="Y246" s="8" t="s">
        <v>117</v>
      </c>
      <c r="Z246" s="8" t="s">
        <v>118</v>
      </c>
      <c r="AA246" s="8" t="s">
        <v>983</v>
      </c>
      <c r="AB246" s="17" t="s">
        <v>120</v>
      </c>
      <c r="AC246" s="17"/>
    </row>
    <row r="247" s="3" customFormat="1" ht="87" spans="1:29">
      <c r="A247" s="8">
        <f>SUBTOTAL(103,$B$6:B247)*1</f>
        <v>242</v>
      </c>
      <c r="B247" s="8" t="s">
        <v>107</v>
      </c>
      <c r="C247" s="9" t="s">
        <v>984</v>
      </c>
      <c r="D247" s="9" t="s">
        <v>109</v>
      </c>
      <c r="E247" s="10" t="s">
        <v>110</v>
      </c>
      <c r="F247" s="9" t="s">
        <v>111</v>
      </c>
      <c r="G247" s="9" t="s">
        <v>60</v>
      </c>
      <c r="H247" s="9" t="s">
        <v>980</v>
      </c>
      <c r="I247" s="8" t="s">
        <v>196</v>
      </c>
      <c r="J247" s="13" t="s">
        <v>9</v>
      </c>
      <c r="K247" s="13" t="s">
        <v>21</v>
      </c>
      <c r="L247" s="13" t="s">
        <v>42</v>
      </c>
      <c r="M247" s="8" t="s">
        <v>114</v>
      </c>
      <c r="N247" s="9">
        <v>16</v>
      </c>
      <c r="O247" s="9">
        <f t="shared" si="4"/>
        <v>16</v>
      </c>
      <c r="P247" s="8"/>
      <c r="Q247" s="8"/>
      <c r="R247" s="8"/>
      <c r="S247" s="9" t="s">
        <v>985</v>
      </c>
      <c r="T247" s="9" t="s">
        <v>986</v>
      </c>
      <c r="U247" s="8">
        <v>1</v>
      </c>
      <c r="V247" s="8">
        <v>47</v>
      </c>
      <c r="W247" s="8">
        <v>235</v>
      </c>
      <c r="X247" s="8">
        <v>13</v>
      </c>
      <c r="Y247" s="8" t="s">
        <v>117</v>
      </c>
      <c r="Z247" s="8" t="s">
        <v>118</v>
      </c>
      <c r="AA247" s="8" t="s">
        <v>983</v>
      </c>
      <c r="AB247" s="17" t="s">
        <v>120</v>
      </c>
      <c r="AC247" s="17"/>
    </row>
    <row r="248" s="3" customFormat="1" ht="87" spans="1:29">
      <c r="A248" s="8">
        <f>SUBTOTAL(103,$B$6:B248)*1</f>
        <v>243</v>
      </c>
      <c r="B248" s="8" t="s">
        <v>107</v>
      </c>
      <c r="C248" s="9" t="s">
        <v>987</v>
      </c>
      <c r="D248" s="9" t="s">
        <v>227</v>
      </c>
      <c r="E248" s="10" t="s">
        <v>110</v>
      </c>
      <c r="F248" s="9" t="s">
        <v>111</v>
      </c>
      <c r="G248" s="9" t="s">
        <v>60</v>
      </c>
      <c r="H248" s="9" t="s">
        <v>988</v>
      </c>
      <c r="I248" s="8" t="s">
        <v>178</v>
      </c>
      <c r="J248" s="13" t="s">
        <v>9</v>
      </c>
      <c r="K248" s="13" t="s">
        <v>21</v>
      </c>
      <c r="L248" s="13" t="s">
        <v>42</v>
      </c>
      <c r="M248" s="8" t="s">
        <v>114</v>
      </c>
      <c r="N248" s="9">
        <v>2</v>
      </c>
      <c r="O248" s="9">
        <f t="shared" si="4"/>
        <v>2</v>
      </c>
      <c r="P248" s="8"/>
      <c r="Q248" s="8"/>
      <c r="R248" s="8"/>
      <c r="S248" s="9" t="s">
        <v>989</v>
      </c>
      <c r="T248" s="9" t="s">
        <v>990</v>
      </c>
      <c r="U248" s="8">
        <v>1</v>
      </c>
      <c r="V248" s="8">
        <v>9</v>
      </c>
      <c r="W248" s="8">
        <v>35</v>
      </c>
      <c r="X248" s="8">
        <v>15</v>
      </c>
      <c r="Y248" s="8" t="s">
        <v>117</v>
      </c>
      <c r="Z248" s="8" t="s">
        <v>118</v>
      </c>
      <c r="AA248" s="8" t="s">
        <v>991</v>
      </c>
      <c r="AB248" s="17" t="s">
        <v>120</v>
      </c>
      <c r="AC248" s="17"/>
    </row>
    <row r="249" s="3" customFormat="1" ht="52.2" spans="1:29">
      <c r="A249" s="8">
        <f>SUBTOTAL(103,$B$6:B249)*1</f>
        <v>244</v>
      </c>
      <c r="B249" s="8" t="s">
        <v>107</v>
      </c>
      <c r="C249" s="9" t="s">
        <v>992</v>
      </c>
      <c r="D249" s="9" t="s">
        <v>109</v>
      </c>
      <c r="E249" s="10" t="s">
        <v>110</v>
      </c>
      <c r="F249" s="9" t="s">
        <v>111</v>
      </c>
      <c r="G249" s="9" t="s">
        <v>60</v>
      </c>
      <c r="H249" s="9" t="s">
        <v>988</v>
      </c>
      <c r="I249" s="8" t="s">
        <v>178</v>
      </c>
      <c r="J249" s="13" t="s">
        <v>127</v>
      </c>
      <c r="K249" s="13" t="s">
        <v>17</v>
      </c>
      <c r="L249" s="13" t="s">
        <v>36</v>
      </c>
      <c r="M249" s="8" t="s">
        <v>114</v>
      </c>
      <c r="N249" s="9">
        <v>120</v>
      </c>
      <c r="O249" s="9">
        <f t="shared" si="4"/>
        <v>120</v>
      </c>
      <c r="P249" s="8"/>
      <c r="Q249" s="8"/>
      <c r="R249" s="8"/>
      <c r="S249" s="9" t="s">
        <v>993</v>
      </c>
      <c r="T249" s="9" t="s">
        <v>994</v>
      </c>
      <c r="U249" s="8">
        <v>1</v>
      </c>
      <c r="V249" s="8">
        <v>548</v>
      </c>
      <c r="W249" s="8">
        <v>2196</v>
      </c>
      <c r="X249" s="8">
        <v>96</v>
      </c>
      <c r="Y249" s="8" t="s">
        <v>117</v>
      </c>
      <c r="Z249" s="8" t="s">
        <v>118</v>
      </c>
      <c r="AA249" s="8" t="s">
        <v>991</v>
      </c>
      <c r="AB249" s="17" t="s">
        <v>120</v>
      </c>
      <c r="AC249" s="17"/>
    </row>
    <row r="250" s="3" customFormat="1" ht="87" spans="1:29">
      <c r="A250" s="8">
        <f>SUBTOTAL(103,$B$6:B250)*1</f>
        <v>245</v>
      </c>
      <c r="B250" s="8" t="s">
        <v>107</v>
      </c>
      <c r="C250" s="9" t="s">
        <v>995</v>
      </c>
      <c r="D250" s="9"/>
      <c r="E250" s="10" t="s">
        <v>110</v>
      </c>
      <c r="F250" s="9" t="s">
        <v>111</v>
      </c>
      <c r="G250" s="9" t="s">
        <v>60</v>
      </c>
      <c r="H250" s="9" t="s">
        <v>988</v>
      </c>
      <c r="I250" s="8" t="s">
        <v>178</v>
      </c>
      <c r="J250" s="13" t="s">
        <v>9</v>
      </c>
      <c r="K250" s="13" t="s">
        <v>21</v>
      </c>
      <c r="L250" s="13" t="s">
        <v>45</v>
      </c>
      <c r="M250" s="8" t="s">
        <v>114</v>
      </c>
      <c r="N250" s="9">
        <v>1.8</v>
      </c>
      <c r="O250" s="9">
        <f t="shared" si="4"/>
        <v>1.8</v>
      </c>
      <c r="P250" s="8"/>
      <c r="Q250" s="8"/>
      <c r="R250" s="8"/>
      <c r="S250" s="9" t="s">
        <v>996</v>
      </c>
      <c r="T250" s="9" t="s">
        <v>997</v>
      </c>
      <c r="U250" s="8">
        <v>1</v>
      </c>
      <c r="V250" s="8">
        <v>58</v>
      </c>
      <c r="W250" s="8">
        <v>263</v>
      </c>
      <c r="X250" s="8">
        <v>78</v>
      </c>
      <c r="Y250" s="8" t="s">
        <v>117</v>
      </c>
      <c r="Z250" s="8" t="s">
        <v>118</v>
      </c>
      <c r="AA250" s="8" t="s">
        <v>991</v>
      </c>
      <c r="AB250" s="17" t="s">
        <v>120</v>
      </c>
      <c r="AC250" s="17"/>
    </row>
    <row r="251" s="3" customFormat="1" ht="87" spans="1:29">
      <c r="A251" s="8">
        <f>SUBTOTAL(103,$B$6:B251)*1</f>
        <v>246</v>
      </c>
      <c r="B251" s="8" t="s">
        <v>107</v>
      </c>
      <c r="C251" s="9" t="s">
        <v>998</v>
      </c>
      <c r="D251" s="9" t="s">
        <v>109</v>
      </c>
      <c r="E251" s="10" t="s">
        <v>110</v>
      </c>
      <c r="F251" s="9" t="s">
        <v>111</v>
      </c>
      <c r="G251" s="9" t="s">
        <v>60</v>
      </c>
      <c r="H251" s="9" t="s">
        <v>999</v>
      </c>
      <c r="I251" s="8" t="s">
        <v>166</v>
      </c>
      <c r="J251" s="13" t="s">
        <v>9</v>
      </c>
      <c r="K251" s="13" t="s">
        <v>21</v>
      </c>
      <c r="L251" s="13" t="s">
        <v>42</v>
      </c>
      <c r="M251" s="8" t="s">
        <v>114</v>
      </c>
      <c r="N251" s="9">
        <v>20</v>
      </c>
      <c r="O251" s="9">
        <f t="shared" si="4"/>
        <v>20</v>
      </c>
      <c r="P251" s="8"/>
      <c r="Q251" s="8"/>
      <c r="R251" s="8"/>
      <c r="S251" s="9" t="s">
        <v>1000</v>
      </c>
      <c r="T251" s="9" t="s">
        <v>1001</v>
      </c>
      <c r="U251" s="8">
        <v>1</v>
      </c>
      <c r="V251" s="8">
        <v>63</v>
      </c>
      <c r="W251" s="8">
        <v>304</v>
      </c>
      <c r="X251" s="8">
        <v>26</v>
      </c>
      <c r="Y251" s="8" t="s">
        <v>117</v>
      </c>
      <c r="Z251" s="8" t="s">
        <v>118</v>
      </c>
      <c r="AA251" s="8" t="s">
        <v>1002</v>
      </c>
      <c r="AB251" s="17" t="s">
        <v>120</v>
      </c>
      <c r="AC251" s="17"/>
    </row>
    <row r="252" s="3" customFormat="1" ht="139.2" spans="1:29">
      <c r="A252" s="8">
        <f>SUBTOTAL(103,$B$6:B252)*1</f>
        <v>247</v>
      </c>
      <c r="B252" s="8" t="s">
        <v>107</v>
      </c>
      <c r="C252" s="9" t="s">
        <v>1003</v>
      </c>
      <c r="D252" s="9" t="s">
        <v>109</v>
      </c>
      <c r="E252" s="10" t="s">
        <v>110</v>
      </c>
      <c r="F252" s="9" t="s">
        <v>111</v>
      </c>
      <c r="G252" s="9" t="s">
        <v>60</v>
      </c>
      <c r="H252" s="9" t="s">
        <v>999</v>
      </c>
      <c r="I252" s="8" t="s">
        <v>166</v>
      </c>
      <c r="J252" s="13" t="s">
        <v>127</v>
      </c>
      <c r="K252" s="13" t="s">
        <v>18</v>
      </c>
      <c r="L252" s="13" t="s">
        <v>38</v>
      </c>
      <c r="M252" s="8" t="s">
        <v>114</v>
      </c>
      <c r="N252" s="9">
        <v>60</v>
      </c>
      <c r="O252" s="9">
        <f t="shared" si="4"/>
        <v>60</v>
      </c>
      <c r="P252" s="8"/>
      <c r="Q252" s="8"/>
      <c r="R252" s="8"/>
      <c r="S252" s="9" t="s">
        <v>1004</v>
      </c>
      <c r="T252" s="9" t="s">
        <v>1005</v>
      </c>
      <c r="U252" s="8">
        <v>1</v>
      </c>
      <c r="V252" s="8">
        <v>367</v>
      </c>
      <c r="W252" s="8">
        <v>2311</v>
      </c>
      <c r="X252" s="8">
        <v>145</v>
      </c>
      <c r="Y252" s="8" t="s">
        <v>117</v>
      </c>
      <c r="Z252" s="8" t="s">
        <v>118</v>
      </c>
      <c r="AA252" s="8" t="s">
        <v>1002</v>
      </c>
      <c r="AB252" s="17" t="s">
        <v>120</v>
      </c>
      <c r="AC252" s="17"/>
    </row>
    <row r="253" s="3" customFormat="1" ht="104.4" spans="1:29">
      <c r="A253" s="8">
        <f>SUBTOTAL(103,$B$6:B253)*1</f>
        <v>248</v>
      </c>
      <c r="B253" s="8" t="s">
        <v>107</v>
      </c>
      <c r="C253" s="9" t="s">
        <v>1006</v>
      </c>
      <c r="D253" s="9" t="s">
        <v>109</v>
      </c>
      <c r="E253" s="10" t="s">
        <v>110</v>
      </c>
      <c r="F253" s="9" t="s">
        <v>111</v>
      </c>
      <c r="G253" s="9" t="s">
        <v>60</v>
      </c>
      <c r="H253" s="9" t="s">
        <v>999</v>
      </c>
      <c r="I253" s="8" t="s">
        <v>166</v>
      </c>
      <c r="J253" s="13" t="s">
        <v>127</v>
      </c>
      <c r="K253" s="13" t="s">
        <v>18</v>
      </c>
      <c r="L253" s="13" t="s">
        <v>38</v>
      </c>
      <c r="M253" s="8" t="s">
        <v>114</v>
      </c>
      <c r="N253" s="9">
        <v>30</v>
      </c>
      <c r="O253" s="9">
        <f t="shared" si="4"/>
        <v>30</v>
      </c>
      <c r="P253" s="8"/>
      <c r="Q253" s="8"/>
      <c r="R253" s="8"/>
      <c r="S253" s="9" t="s">
        <v>1007</v>
      </c>
      <c r="T253" s="9" t="s">
        <v>1008</v>
      </c>
      <c r="U253" s="8">
        <v>1</v>
      </c>
      <c r="V253" s="8">
        <v>42</v>
      </c>
      <c r="W253" s="8">
        <v>146</v>
      </c>
      <c r="X253" s="8">
        <v>19</v>
      </c>
      <c r="Y253" s="8" t="s">
        <v>117</v>
      </c>
      <c r="Z253" s="8" t="s">
        <v>118</v>
      </c>
      <c r="AA253" s="8" t="s">
        <v>1002</v>
      </c>
      <c r="AB253" s="17" t="s">
        <v>120</v>
      </c>
      <c r="AC253" s="17"/>
    </row>
    <row r="254" s="3" customFormat="1" ht="87" spans="1:29">
      <c r="A254" s="8">
        <f>SUBTOTAL(103,$B$6:B254)*1</f>
        <v>249</v>
      </c>
      <c r="B254" s="8" t="s">
        <v>107</v>
      </c>
      <c r="C254" s="9" t="s">
        <v>1009</v>
      </c>
      <c r="D254" s="9" t="s">
        <v>109</v>
      </c>
      <c r="E254" s="10" t="s">
        <v>110</v>
      </c>
      <c r="F254" s="9" t="s">
        <v>111</v>
      </c>
      <c r="G254" s="9" t="s">
        <v>60</v>
      </c>
      <c r="H254" s="9" t="s">
        <v>999</v>
      </c>
      <c r="I254" s="8" t="s">
        <v>166</v>
      </c>
      <c r="J254" s="13" t="s">
        <v>9</v>
      </c>
      <c r="K254" s="13" t="s">
        <v>21</v>
      </c>
      <c r="L254" s="13" t="s">
        <v>42</v>
      </c>
      <c r="M254" s="8" t="s">
        <v>114</v>
      </c>
      <c r="N254" s="9">
        <v>22</v>
      </c>
      <c r="O254" s="9">
        <f t="shared" si="4"/>
        <v>22</v>
      </c>
      <c r="P254" s="8"/>
      <c r="Q254" s="8"/>
      <c r="R254" s="8"/>
      <c r="S254" s="9" t="s">
        <v>1010</v>
      </c>
      <c r="T254" s="9" t="s">
        <v>1011</v>
      </c>
      <c r="U254" s="8">
        <v>1</v>
      </c>
      <c r="V254" s="8">
        <v>86</v>
      </c>
      <c r="W254" s="8">
        <v>447</v>
      </c>
      <c r="X254" s="8">
        <v>34</v>
      </c>
      <c r="Y254" s="8" t="s">
        <v>117</v>
      </c>
      <c r="Z254" s="8" t="s">
        <v>118</v>
      </c>
      <c r="AA254" s="8" t="s">
        <v>1002</v>
      </c>
      <c r="AB254" s="17" t="s">
        <v>120</v>
      </c>
      <c r="AC254" s="17"/>
    </row>
    <row r="255" s="3" customFormat="1" ht="104.4" spans="1:29">
      <c r="A255" s="8">
        <f>SUBTOTAL(103,$B$6:B255)*1</f>
        <v>250</v>
      </c>
      <c r="B255" s="8" t="s">
        <v>107</v>
      </c>
      <c r="C255" s="9" t="s">
        <v>1012</v>
      </c>
      <c r="D255" s="9" t="s">
        <v>109</v>
      </c>
      <c r="E255" s="10" t="s">
        <v>110</v>
      </c>
      <c r="F255" s="9" t="s">
        <v>111</v>
      </c>
      <c r="G255" s="9" t="s">
        <v>60</v>
      </c>
      <c r="H255" s="9" t="s">
        <v>1013</v>
      </c>
      <c r="I255" s="8" t="s">
        <v>166</v>
      </c>
      <c r="J255" s="13" t="s">
        <v>127</v>
      </c>
      <c r="K255" s="13" t="s">
        <v>15</v>
      </c>
      <c r="L255" s="13" t="s">
        <v>27</v>
      </c>
      <c r="M255" s="8" t="s">
        <v>114</v>
      </c>
      <c r="N255" s="9">
        <v>130</v>
      </c>
      <c r="O255" s="9">
        <f t="shared" si="4"/>
        <v>130</v>
      </c>
      <c r="P255" s="8"/>
      <c r="Q255" s="8"/>
      <c r="R255" s="8"/>
      <c r="S255" s="9" t="s">
        <v>1014</v>
      </c>
      <c r="T255" s="9" t="s">
        <v>1015</v>
      </c>
      <c r="U255" s="8">
        <v>1</v>
      </c>
      <c r="V255" s="8">
        <v>98</v>
      </c>
      <c r="W255" s="8">
        <v>468</v>
      </c>
      <c r="X255" s="8">
        <v>136</v>
      </c>
      <c r="Y255" s="8" t="s">
        <v>117</v>
      </c>
      <c r="Z255" s="8" t="s">
        <v>118</v>
      </c>
      <c r="AA255" s="8" t="s">
        <v>1016</v>
      </c>
      <c r="AB255" s="17" t="s">
        <v>120</v>
      </c>
      <c r="AC255" s="17"/>
    </row>
    <row r="256" s="3" customFormat="1" ht="87" spans="1:29">
      <c r="A256" s="8">
        <f>SUBTOTAL(103,$B$6:B256)*1</f>
        <v>251</v>
      </c>
      <c r="B256" s="8" t="s">
        <v>107</v>
      </c>
      <c r="C256" s="9" t="s">
        <v>1017</v>
      </c>
      <c r="D256" s="9" t="s">
        <v>109</v>
      </c>
      <c r="E256" s="10" t="s">
        <v>110</v>
      </c>
      <c r="F256" s="9" t="s">
        <v>111</v>
      </c>
      <c r="G256" s="9" t="s">
        <v>60</v>
      </c>
      <c r="H256" s="9" t="s">
        <v>1013</v>
      </c>
      <c r="I256" s="8" t="s">
        <v>166</v>
      </c>
      <c r="J256" s="13" t="s">
        <v>9</v>
      </c>
      <c r="K256" s="13" t="s">
        <v>21</v>
      </c>
      <c r="L256" s="13" t="s">
        <v>42</v>
      </c>
      <c r="M256" s="8" t="s">
        <v>114</v>
      </c>
      <c r="N256" s="9">
        <v>25</v>
      </c>
      <c r="O256" s="9">
        <f t="shared" si="4"/>
        <v>25</v>
      </c>
      <c r="P256" s="8"/>
      <c r="Q256" s="8"/>
      <c r="R256" s="8"/>
      <c r="S256" s="9" t="s">
        <v>1018</v>
      </c>
      <c r="T256" s="9" t="s">
        <v>1019</v>
      </c>
      <c r="U256" s="8">
        <v>1</v>
      </c>
      <c r="V256" s="8">
        <v>898</v>
      </c>
      <c r="W256" s="8">
        <v>3468</v>
      </c>
      <c r="X256" s="8">
        <v>235</v>
      </c>
      <c r="Y256" s="8" t="s">
        <v>117</v>
      </c>
      <c r="Z256" s="8" t="s">
        <v>118</v>
      </c>
      <c r="AA256" s="8" t="s">
        <v>1016</v>
      </c>
      <c r="AB256" s="17" t="s">
        <v>120</v>
      </c>
      <c r="AC256" s="17"/>
    </row>
    <row r="257" s="3" customFormat="1" ht="87" spans="1:29">
      <c r="A257" s="8">
        <f>SUBTOTAL(103,$B$6:B257)*1</f>
        <v>252</v>
      </c>
      <c r="B257" s="8" t="s">
        <v>107</v>
      </c>
      <c r="C257" s="9" t="s">
        <v>1020</v>
      </c>
      <c r="D257" s="9" t="s">
        <v>109</v>
      </c>
      <c r="E257" s="10" t="s">
        <v>110</v>
      </c>
      <c r="F257" s="9" t="s">
        <v>111</v>
      </c>
      <c r="G257" s="9" t="s">
        <v>60</v>
      </c>
      <c r="H257" s="9" t="s">
        <v>1013</v>
      </c>
      <c r="I257" s="8" t="s">
        <v>166</v>
      </c>
      <c r="J257" s="13" t="s">
        <v>9</v>
      </c>
      <c r="K257" s="13" t="s">
        <v>21</v>
      </c>
      <c r="L257" s="13" t="s">
        <v>45</v>
      </c>
      <c r="M257" s="8" t="s">
        <v>114</v>
      </c>
      <c r="N257" s="9">
        <v>35</v>
      </c>
      <c r="O257" s="9">
        <f t="shared" si="4"/>
        <v>35</v>
      </c>
      <c r="P257" s="8"/>
      <c r="Q257" s="8"/>
      <c r="R257" s="8"/>
      <c r="S257" s="9" t="s">
        <v>1021</v>
      </c>
      <c r="T257" s="9" t="s">
        <v>1022</v>
      </c>
      <c r="U257" s="8">
        <v>1</v>
      </c>
      <c r="V257" s="8">
        <v>90</v>
      </c>
      <c r="W257" s="8">
        <v>303</v>
      </c>
      <c r="X257" s="8">
        <v>15</v>
      </c>
      <c r="Y257" s="8" t="s">
        <v>117</v>
      </c>
      <c r="Z257" s="8" t="s">
        <v>118</v>
      </c>
      <c r="AA257" s="8" t="s">
        <v>1016</v>
      </c>
      <c r="AB257" s="17" t="s">
        <v>120</v>
      </c>
      <c r="AC257" s="17"/>
    </row>
    <row r="258" s="3" customFormat="1" ht="87" spans="1:29">
      <c r="A258" s="8">
        <f>SUBTOTAL(103,$B$6:B258)*1</f>
        <v>253</v>
      </c>
      <c r="B258" s="8" t="s">
        <v>107</v>
      </c>
      <c r="C258" s="9" t="s">
        <v>1023</v>
      </c>
      <c r="D258" s="9" t="s">
        <v>109</v>
      </c>
      <c r="E258" s="10" t="s">
        <v>110</v>
      </c>
      <c r="F258" s="9" t="s">
        <v>111</v>
      </c>
      <c r="G258" s="9" t="s">
        <v>60</v>
      </c>
      <c r="H258" s="9" t="s">
        <v>1013</v>
      </c>
      <c r="I258" s="8" t="s">
        <v>166</v>
      </c>
      <c r="J258" s="13" t="s">
        <v>9</v>
      </c>
      <c r="K258" s="13" t="s">
        <v>21</v>
      </c>
      <c r="L258" s="13" t="s">
        <v>42</v>
      </c>
      <c r="M258" s="8" t="s">
        <v>114</v>
      </c>
      <c r="N258" s="9">
        <v>15</v>
      </c>
      <c r="O258" s="9">
        <f t="shared" si="4"/>
        <v>15</v>
      </c>
      <c r="P258" s="8"/>
      <c r="Q258" s="8"/>
      <c r="R258" s="8"/>
      <c r="S258" s="9" t="s">
        <v>1024</v>
      </c>
      <c r="T258" s="9" t="s">
        <v>1025</v>
      </c>
      <c r="U258" s="8">
        <v>1</v>
      </c>
      <c r="V258" s="8">
        <v>170</v>
      </c>
      <c r="W258" s="8">
        <v>664</v>
      </c>
      <c r="X258" s="8">
        <v>51</v>
      </c>
      <c r="Y258" s="8" t="s">
        <v>117</v>
      </c>
      <c r="Z258" s="8" t="s">
        <v>118</v>
      </c>
      <c r="AA258" s="8" t="s">
        <v>1016</v>
      </c>
      <c r="AB258" s="17" t="s">
        <v>120</v>
      </c>
      <c r="AC258" s="17"/>
    </row>
    <row r="259" s="3" customFormat="1" ht="87" spans="1:29">
      <c r="A259" s="8">
        <f>SUBTOTAL(103,$B$6:B259)*1</f>
        <v>254</v>
      </c>
      <c r="B259" s="8" t="s">
        <v>107</v>
      </c>
      <c r="C259" s="9" t="s">
        <v>1026</v>
      </c>
      <c r="D259" s="9" t="s">
        <v>109</v>
      </c>
      <c r="E259" s="10" t="s">
        <v>110</v>
      </c>
      <c r="F259" s="9" t="s">
        <v>111</v>
      </c>
      <c r="G259" s="9" t="s">
        <v>60</v>
      </c>
      <c r="H259" s="9" t="s">
        <v>1027</v>
      </c>
      <c r="I259" s="8" t="s">
        <v>166</v>
      </c>
      <c r="J259" s="13" t="s">
        <v>9</v>
      </c>
      <c r="K259" s="13" t="s">
        <v>21</v>
      </c>
      <c r="L259" s="13" t="s">
        <v>43</v>
      </c>
      <c r="M259" s="8" t="s">
        <v>114</v>
      </c>
      <c r="N259" s="9">
        <v>60</v>
      </c>
      <c r="O259" s="9">
        <f t="shared" si="4"/>
        <v>60</v>
      </c>
      <c r="P259" s="8"/>
      <c r="Q259" s="8"/>
      <c r="R259" s="8"/>
      <c r="S259" s="9" t="s">
        <v>1028</v>
      </c>
      <c r="T259" s="9" t="s">
        <v>1029</v>
      </c>
      <c r="U259" s="8">
        <v>1</v>
      </c>
      <c r="V259" s="8">
        <v>56</v>
      </c>
      <c r="W259" s="8">
        <v>189</v>
      </c>
      <c r="X259" s="8">
        <v>12</v>
      </c>
      <c r="Y259" s="8" t="s">
        <v>117</v>
      </c>
      <c r="Z259" s="8" t="s">
        <v>118</v>
      </c>
      <c r="AA259" s="8" t="s">
        <v>1030</v>
      </c>
      <c r="AB259" s="17" t="s">
        <v>120</v>
      </c>
      <c r="AC259" s="17"/>
    </row>
    <row r="260" s="3" customFormat="1" ht="87" spans="1:29">
      <c r="A260" s="8">
        <f>SUBTOTAL(103,$B$6:B260)*1</f>
        <v>255</v>
      </c>
      <c r="B260" s="8" t="s">
        <v>107</v>
      </c>
      <c r="C260" s="9" t="s">
        <v>1031</v>
      </c>
      <c r="D260" s="9" t="s">
        <v>109</v>
      </c>
      <c r="E260" s="10" t="s">
        <v>110</v>
      </c>
      <c r="F260" s="9" t="s">
        <v>111</v>
      </c>
      <c r="G260" s="9" t="s">
        <v>60</v>
      </c>
      <c r="H260" s="9" t="s">
        <v>1027</v>
      </c>
      <c r="I260" s="8" t="s">
        <v>166</v>
      </c>
      <c r="J260" s="13" t="s">
        <v>9</v>
      </c>
      <c r="K260" s="13" t="s">
        <v>21</v>
      </c>
      <c r="L260" s="13" t="s">
        <v>45</v>
      </c>
      <c r="M260" s="8" t="s">
        <v>114</v>
      </c>
      <c r="N260" s="9">
        <v>45</v>
      </c>
      <c r="O260" s="9">
        <f t="shared" si="4"/>
        <v>45</v>
      </c>
      <c r="P260" s="8"/>
      <c r="Q260" s="8"/>
      <c r="R260" s="8"/>
      <c r="S260" s="9" t="s">
        <v>1032</v>
      </c>
      <c r="T260" s="9" t="s">
        <v>1033</v>
      </c>
      <c r="U260" s="8">
        <v>1</v>
      </c>
      <c r="V260" s="8">
        <v>105</v>
      </c>
      <c r="W260" s="8">
        <v>423</v>
      </c>
      <c r="X260" s="8">
        <v>23</v>
      </c>
      <c r="Y260" s="8" t="s">
        <v>117</v>
      </c>
      <c r="Z260" s="8" t="s">
        <v>118</v>
      </c>
      <c r="AA260" s="8" t="s">
        <v>1030</v>
      </c>
      <c r="AB260" s="17" t="s">
        <v>120</v>
      </c>
      <c r="AC260" s="17"/>
    </row>
    <row r="261" s="3" customFormat="1" ht="87" spans="1:29">
      <c r="A261" s="8">
        <f>SUBTOTAL(103,$B$6:B261)*1</f>
        <v>256</v>
      </c>
      <c r="B261" s="8" t="s">
        <v>107</v>
      </c>
      <c r="C261" s="9" t="s">
        <v>1034</v>
      </c>
      <c r="D261" s="9" t="s">
        <v>109</v>
      </c>
      <c r="E261" s="10" t="s">
        <v>110</v>
      </c>
      <c r="F261" s="9" t="s">
        <v>111</v>
      </c>
      <c r="G261" s="9" t="s">
        <v>60</v>
      </c>
      <c r="H261" s="9" t="s">
        <v>1027</v>
      </c>
      <c r="I261" s="8" t="s">
        <v>166</v>
      </c>
      <c r="J261" s="13" t="s">
        <v>9</v>
      </c>
      <c r="K261" s="13" t="s">
        <v>21</v>
      </c>
      <c r="L261" s="13" t="s">
        <v>45</v>
      </c>
      <c r="M261" s="8" t="s">
        <v>114</v>
      </c>
      <c r="N261" s="9">
        <v>40</v>
      </c>
      <c r="O261" s="9">
        <f t="shared" si="4"/>
        <v>40</v>
      </c>
      <c r="P261" s="8"/>
      <c r="Q261" s="8"/>
      <c r="R261" s="8"/>
      <c r="S261" s="9" t="s">
        <v>1035</v>
      </c>
      <c r="T261" s="9" t="s">
        <v>1036</v>
      </c>
      <c r="U261" s="8">
        <v>1</v>
      </c>
      <c r="V261" s="8">
        <v>240</v>
      </c>
      <c r="W261" s="8">
        <v>798</v>
      </c>
      <c r="X261" s="8">
        <v>435</v>
      </c>
      <c r="Y261" s="8" t="s">
        <v>117</v>
      </c>
      <c r="Z261" s="8" t="s">
        <v>118</v>
      </c>
      <c r="AA261" s="8" t="s">
        <v>1030</v>
      </c>
      <c r="AB261" s="17" t="s">
        <v>120</v>
      </c>
      <c r="AC261" s="17"/>
    </row>
    <row r="262" s="3" customFormat="1" ht="87" spans="1:29">
      <c r="A262" s="8">
        <f>SUBTOTAL(103,$B$6:B262)*1</f>
        <v>257</v>
      </c>
      <c r="B262" s="8" t="s">
        <v>107</v>
      </c>
      <c r="C262" s="9" t="s">
        <v>1037</v>
      </c>
      <c r="D262" s="9" t="s">
        <v>109</v>
      </c>
      <c r="E262" s="10" t="s">
        <v>110</v>
      </c>
      <c r="F262" s="9" t="s">
        <v>111</v>
      </c>
      <c r="G262" s="9" t="s">
        <v>60</v>
      </c>
      <c r="H262" s="9" t="s">
        <v>1027</v>
      </c>
      <c r="I262" s="8" t="s">
        <v>166</v>
      </c>
      <c r="J262" s="13" t="s">
        <v>9</v>
      </c>
      <c r="K262" s="13" t="s">
        <v>21</v>
      </c>
      <c r="L262" s="13" t="s">
        <v>42</v>
      </c>
      <c r="M262" s="8" t="s">
        <v>114</v>
      </c>
      <c r="N262" s="9">
        <v>35</v>
      </c>
      <c r="O262" s="9">
        <f t="shared" si="4"/>
        <v>35</v>
      </c>
      <c r="P262" s="8"/>
      <c r="Q262" s="8"/>
      <c r="R262" s="8"/>
      <c r="S262" s="9" t="s">
        <v>1038</v>
      </c>
      <c r="T262" s="9" t="s">
        <v>1039</v>
      </c>
      <c r="U262" s="8">
        <v>1</v>
      </c>
      <c r="V262" s="8">
        <v>42</v>
      </c>
      <c r="W262" s="8">
        <v>152</v>
      </c>
      <c r="X262" s="8">
        <v>18</v>
      </c>
      <c r="Y262" s="8" t="s">
        <v>117</v>
      </c>
      <c r="Z262" s="8" t="s">
        <v>118</v>
      </c>
      <c r="AA262" s="8" t="s">
        <v>1030</v>
      </c>
      <c r="AB262" s="17" t="s">
        <v>120</v>
      </c>
      <c r="AC262" s="17"/>
    </row>
    <row r="263" s="3" customFormat="1" ht="69.6" spans="1:29">
      <c r="A263" s="8">
        <f>SUBTOTAL(103,$B$6:B263)*1</f>
        <v>258</v>
      </c>
      <c r="B263" s="8" t="s">
        <v>107</v>
      </c>
      <c r="C263" s="9" t="s">
        <v>1040</v>
      </c>
      <c r="D263" s="9" t="s">
        <v>109</v>
      </c>
      <c r="E263" s="10" t="s">
        <v>110</v>
      </c>
      <c r="F263" s="9" t="s">
        <v>111</v>
      </c>
      <c r="G263" s="9" t="s">
        <v>60</v>
      </c>
      <c r="H263" s="9" t="s">
        <v>1041</v>
      </c>
      <c r="I263" s="8" t="s">
        <v>178</v>
      </c>
      <c r="J263" s="13" t="s">
        <v>127</v>
      </c>
      <c r="K263" s="13" t="s">
        <v>15</v>
      </c>
      <c r="L263" s="13" t="s">
        <v>26</v>
      </c>
      <c r="M263" s="8" t="s">
        <v>114</v>
      </c>
      <c r="N263" s="9">
        <v>25</v>
      </c>
      <c r="O263" s="9">
        <f t="shared" si="4"/>
        <v>25</v>
      </c>
      <c r="P263" s="8"/>
      <c r="Q263" s="8"/>
      <c r="R263" s="8"/>
      <c r="S263" s="9" t="s">
        <v>1042</v>
      </c>
      <c r="T263" s="9" t="s">
        <v>1043</v>
      </c>
      <c r="U263" s="8">
        <v>1</v>
      </c>
      <c r="V263" s="8">
        <v>197</v>
      </c>
      <c r="W263" s="8">
        <v>767</v>
      </c>
      <c r="X263" s="8">
        <v>78</v>
      </c>
      <c r="Y263" s="8" t="s">
        <v>117</v>
      </c>
      <c r="Z263" s="8" t="s">
        <v>118</v>
      </c>
      <c r="AA263" s="8" t="s">
        <v>1044</v>
      </c>
      <c r="AB263" s="17" t="s">
        <v>120</v>
      </c>
      <c r="AC263" s="17"/>
    </row>
    <row r="264" s="3" customFormat="1" ht="87" spans="1:29">
      <c r="A264" s="8">
        <f>SUBTOTAL(103,$B$6:B264)*1</f>
        <v>259</v>
      </c>
      <c r="B264" s="8" t="s">
        <v>107</v>
      </c>
      <c r="C264" s="9" t="s">
        <v>1045</v>
      </c>
      <c r="D264" s="9" t="s">
        <v>109</v>
      </c>
      <c r="E264" s="10" t="s">
        <v>110</v>
      </c>
      <c r="F264" s="9" t="s">
        <v>111</v>
      </c>
      <c r="G264" s="9" t="s">
        <v>60</v>
      </c>
      <c r="H264" s="9" t="s">
        <v>1041</v>
      </c>
      <c r="I264" s="8" t="s">
        <v>178</v>
      </c>
      <c r="J264" s="13" t="s">
        <v>127</v>
      </c>
      <c r="K264" s="13" t="s">
        <v>15</v>
      </c>
      <c r="L264" s="13" t="s">
        <v>26</v>
      </c>
      <c r="M264" s="8" t="s">
        <v>114</v>
      </c>
      <c r="N264" s="9">
        <v>17</v>
      </c>
      <c r="O264" s="9">
        <f t="shared" si="4"/>
        <v>17</v>
      </c>
      <c r="P264" s="8"/>
      <c r="Q264" s="8"/>
      <c r="R264" s="8"/>
      <c r="S264" s="9" t="s">
        <v>1046</v>
      </c>
      <c r="T264" s="9" t="s">
        <v>1047</v>
      </c>
      <c r="U264" s="8">
        <v>1</v>
      </c>
      <c r="V264" s="8">
        <v>60</v>
      </c>
      <c r="W264" s="8">
        <v>240</v>
      </c>
      <c r="X264" s="8">
        <v>33</v>
      </c>
      <c r="Y264" s="8" t="s">
        <v>117</v>
      </c>
      <c r="Z264" s="8" t="s">
        <v>118</v>
      </c>
      <c r="AA264" s="8" t="s">
        <v>1044</v>
      </c>
      <c r="AB264" s="17" t="s">
        <v>120</v>
      </c>
      <c r="AC264" s="17"/>
    </row>
    <row r="265" s="3" customFormat="1" ht="121.8" spans="1:29">
      <c r="A265" s="8">
        <f>SUBTOTAL(103,$B$6:B265)*1</f>
        <v>260</v>
      </c>
      <c r="B265" s="8" t="s">
        <v>107</v>
      </c>
      <c r="C265" s="9" t="s">
        <v>1048</v>
      </c>
      <c r="D265" s="9" t="s">
        <v>109</v>
      </c>
      <c r="E265" s="10" t="s">
        <v>110</v>
      </c>
      <c r="F265" s="9" t="s">
        <v>111</v>
      </c>
      <c r="G265" s="9" t="s">
        <v>60</v>
      </c>
      <c r="H265" s="9" t="s">
        <v>1041</v>
      </c>
      <c r="I265" s="8" t="s">
        <v>178</v>
      </c>
      <c r="J265" s="13" t="s">
        <v>9</v>
      </c>
      <c r="K265" s="13" t="s">
        <v>21</v>
      </c>
      <c r="L265" s="13" t="s">
        <v>45</v>
      </c>
      <c r="M265" s="8" t="s">
        <v>114</v>
      </c>
      <c r="N265" s="9">
        <v>18</v>
      </c>
      <c r="O265" s="9">
        <f t="shared" si="4"/>
        <v>18</v>
      </c>
      <c r="P265" s="8"/>
      <c r="Q265" s="8"/>
      <c r="R265" s="8"/>
      <c r="S265" s="9" t="s">
        <v>1049</v>
      </c>
      <c r="T265" s="9" t="s">
        <v>1050</v>
      </c>
      <c r="U265" s="8">
        <v>1</v>
      </c>
      <c r="V265" s="8">
        <v>197</v>
      </c>
      <c r="W265" s="8">
        <v>767</v>
      </c>
      <c r="X265" s="8">
        <v>78</v>
      </c>
      <c r="Y265" s="8" t="s">
        <v>117</v>
      </c>
      <c r="Z265" s="8" t="s">
        <v>118</v>
      </c>
      <c r="AA265" s="8" t="s">
        <v>1044</v>
      </c>
      <c r="AB265" s="17" t="s">
        <v>120</v>
      </c>
      <c r="AC265" s="17"/>
    </row>
    <row r="266" s="3" customFormat="1" ht="104.4" spans="1:29">
      <c r="A266" s="8">
        <f>SUBTOTAL(103,$B$6:B266)*1</f>
        <v>261</v>
      </c>
      <c r="B266" s="8" t="s">
        <v>107</v>
      </c>
      <c r="C266" s="9" t="s">
        <v>1051</v>
      </c>
      <c r="D266" s="9" t="s">
        <v>109</v>
      </c>
      <c r="E266" s="10" t="s">
        <v>110</v>
      </c>
      <c r="F266" s="9" t="s">
        <v>111</v>
      </c>
      <c r="G266" s="9" t="s">
        <v>60</v>
      </c>
      <c r="H266" s="9" t="s">
        <v>1052</v>
      </c>
      <c r="I266" s="8" t="s">
        <v>196</v>
      </c>
      <c r="J266" s="13" t="s">
        <v>127</v>
      </c>
      <c r="K266" s="13" t="s">
        <v>18</v>
      </c>
      <c r="L266" s="13" t="s">
        <v>38</v>
      </c>
      <c r="M266" s="8" t="s">
        <v>114</v>
      </c>
      <c r="N266" s="9">
        <v>60</v>
      </c>
      <c r="O266" s="9">
        <f t="shared" si="4"/>
        <v>60</v>
      </c>
      <c r="P266" s="8"/>
      <c r="Q266" s="8"/>
      <c r="R266" s="8"/>
      <c r="S266" s="9" t="s">
        <v>1053</v>
      </c>
      <c r="T266" s="9" t="s">
        <v>1054</v>
      </c>
      <c r="U266" s="8">
        <v>1</v>
      </c>
      <c r="V266" s="8">
        <v>283</v>
      </c>
      <c r="W266" s="8">
        <v>906</v>
      </c>
      <c r="X266" s="8">
        <v>143</v>
      </c>
      <c r="Y266" s="8" t="s">
        <v>117</v>
      </c>
      <c r="Z266" s="8" t="s">
        <v>118</v>
      </c>
      <c r="AA266" s="8" t="s">
        <v>1055</v>
      </c>
      <c r="AB266" s="17" t="s">
        <v>120</v>
      </c>
      <c r="AC266" s="17"/>
    </row>
    <row r="267" s="3" customFormat="1" ht="104.4" spans="1:29">
      <c r="A267" s="8">
        <f>SUBTOTAL(103,$B$6:B267)*1</f>
        <v>262</v>
      </c>
      <c r="B267" s="8" t="s">
        <v>107</v>
      </c>
      <c r="C267" s="9" t="s">
        <v>1056</v>
      </c>
      <c r="D267" s="9" t="s">
        <v>109</v>
      </c>
      <c r="E267" s="10" t="s">
        <v>110</v>
      </c>
      <c r="F267" s="9" t="s">
        <v>111</v>
      </c>
      <c r="G267" s="9" t="s">
        <v>60</v>
      </c>
      <c r="H267" s="9" t="s">
        <v>1052</v>
      </c>
      <c r="I267" s="8" t="s">
        <v>196</v>
      </c>
      <c r="J267" s="13" t="s">
        <v>9</v>
      </c>
      <c r="K267" s="13" t="s">
        <v>21</v>
      </c>
      <c r="L267" s="13" t="s">
        <v>42</v>
      </c>
      <c r="M267" s="8" t="s">
        <v>114</v>
      </c>
      <c r="N267" s="9">
        <v>18</v>
      </c>
      <c r="O267" s="9">
        <f t="shared" si="4"/>
        <v>18</v>
      </c>
      <c r="P267" s="8"/>
      <c r="Q267" s="8"/>
      <c r="R267" s="8"/>
      <c r="S267" s="9" t="s">
        <v>1057</v>
      </c>
      <c r="T267" s="9" t="s">
        <v>1058</v>
      </c>
      <c r="U267" s="8">
        <v>1</v>
      </c>
      <c r="V267" s="8">
        <v>43</v>
      </c>
      <c r="W267" s="8">
        <v>183</v>
      </c>
      <c r="X267" s="8">
        <v>10</v>
      </c>
      <c r="Y267" s="8" t="s">
        <v>117</v>
      </c>
      <c r="Z267" s="8" t="s">
        <v>118</v>
      </c>
      <c r="AA267" s="8" t="s">
        <v>1055</v>
      </c>
      <c r="AB267" s="17" t="s">
        <v>120</v>
      </c>
      <c r="AC267" s="17"/>
    </row>
    <row r="268" s="3" customFormat="1" ht="104.4" spans="1:29">
      <c r="A268" s="8">
        <f>SUBTOTAL(103,$B$6:B268)*1</f>
        <v>263</v>
      </c>
      <c r="B268" s="8" t="s">
        <v>107</v>
      </c>
      <c r="C268" s="9" t="s">
        <v>1059</v>
      </c>
      <c r="D268" s="9" t="s">
        <v>227</v>
      </c>
      <c r="E268" s="10" t="s">
        <v>110</v>
      </c>
      <c r="F268" s="9" t="s">
        <v>111</v>
      </c>
      <c r="G268" s="9" t="s">
        <v>60</v>
      </c>
      <c r="H268" s="9" t="s">
        <v>1052</v>
      </c>
      <c r="I268" s="8" t="s">
        <v>196</v>
      </c>
      <c r="J268" s="13" t="s">
        <v>9</v>
      </c>
      <c r="K268" s="13" t="s">
        <v>21</v>
      </c>
      <c r="L268" s="13" t="s">
        <v>42</v>
      </c>
      <c r="M268" s="8" t="s">
        <v>114</v>
      </c>
      <c r="N268" s="9">
        <v>3</v>
      </c>
      <c r="O268" s="9">
        <f t="shared" si="4"/>
        <v>3</v>
      </c>
      <c r="P268" s="8"/>
      <c r="Q268" s="8"/>
      <c r="R268" s="8"/>
      <c r="S268" s="9" t="s">
        <v>1060</v>
      </c>
      <c r="T268" s="9" t="s">
        <v>1061</v>
      </c>
      <c r="U268" s="8">
        <v>1</v>
      </c>
      <c r="V268" s="8">
        <v>86</v>
      </c>
      <c r="W268" s="8">
        <v>462</v>
      </c>
      <c r="X268" s="8">
        <v>12</v>
      </c>
      <c r="Y268" s="8" t="s">
        <v>117</v>
      </c>
      <c r="Z268" s="8" t="s">
        <v>118</v>
      </c>
      <c r="AA268" s="8" t="s">
        <v>1055</v>
      </c>
      <c r="AB268" s="17" t="s">
        <v>120</v>
      </c>
      <c r="AC268" s="17"/>
    </row>
    <row r="269" s="3" customFormat="1" ht="87" spans="1:29">
      <c r="A269" s="8">
        <f>SUBTOTAL(103,$B$6:B269)*1</f>
        <v>264</v>
      </c>
      <c r="B269" s="8" t="s">
        <v>107</v>
      </c>
      <c r="C269" s="9" t="s">
        <v>1062</v>
      </c>
      <c r="D269" s="9" t="s">
        <v>109</v>
      </c>
      <c r="E269" s="10" t="s">
        <v>110</v>
      </c>
      <c r="F269" s="9" t="s">
        <v>111</v>
      </c>
      <c r="G269" s="9" t="s">
        <v>60</v>
      </c>
      <c r="H269" s="9" t="s">
        <v>1063</v>
      </c>
      <c r="I269" s="8" t="s">
        <v>178</v>
      </c>
      <c r="J269" s="13" t="s">
        <v>127</v>
      </c>
      <c r="K269" s="13" t="s">
        <v>17</v>
      </c>
      <c r="L269" s="13" t="s">
        <v>35</v>
      </c>
      <c r="M269" s="8" t="s">
        <v>114</v>
      </c>
      <c r="N269" s="9">
        <v>80</v>
      </c>
      <c r="O269" s="9">
        <f t="shared" si="4"/>
        <v>80</v>
      </c>
      <c r="P269" s="8"/>
      <c r="Q269" s="8"/>
      <c r="R269" s="8"/>
      <c r="S269" s="9" t="s">
        <v>1064</v>
      </c>
      <c r="T269" s="9" t="s">
        <v>1065</v>
      </c>
      <c r="U269" s="8">
        <v>1</v>
      </c>
      <c r="V269" s="8">
        <v>136</v>
      </c>
      <c r="W269" s="8">
        <v>562</v>
      </c>
      <c r="X269" s="8">
        <v>45</v>
      </c>
      <c r="Y269" s="8" t="s">
        <v>117</v>
      </c>
      <c r="Z269" s="8" t="s">
        <v>118</v>
      </c>
      <c r="AA269" s="8" t="s">
        <v>1066</v>
      </c>
      <c r="AB269" s="17" t="s">
        <v>120</v>
      </c>
      <c r="AC269" s="17"/>
    </row>
    <row r="270" s="3" customFormat="1" ht="87" spans="1:29">
      <c r="A270" s="8">
        <f>SUBTOTAL(103,$B$6:B270)*1</f>
        <v>265</v>
      </c>
      <c r="B270" s="8" t="s">
        <v>107</v>
      </c>
      <c r="C270" s="9" t="s">
        <v>1067</v>
      </c>
      <c r="D270" s="9" t="s">
        <v>109</v>
      </c>
      <c r="E270" s="10" t="s">
        <v>110</v>
      </c>
      <c r="F270" s="9" t="s">
        <v>111</v>
      </c>
      <c r="G270" s="9" t="s">
        <v>60</v>
      </c>
      <c r="H270" s="9" t="s">
        <v>1063</v>
      </c>
      <c r="I270" s="8" t="s">
        <v>178</v>
      </c>
      <c r="J270" s="13" t="s">
        <v>9</v>
      </c>
      <c r="K270" s="13" t="s">
        <v>21</v>
      </c>
      <c r="L270" s="13" t="s">
        <v>45</v>
      </c>
      <c r="M270" s="8" t="s">
        <v>114</v>
      </c>
      <c r="N270" s="9">
        <v>30</v>
      </c>
      <c r="O270" s="9">
        <f t="shared" si="4"/>
        <v>30</v>
      </c>
      <c r="P270" s="8"/>
      <c r="Q270" s="8"/>
      <c r="R270" s="8"/>
      <c r="S270" s="9" t="s">
        <v>1068</v>
      </c>
      <c r="T270" s="9" t="s">
        <v>1069</v>
      </c>
      <c r="U270" s="8">
        <v>1</v>
      </c>
      <c r="V270" s="8">
        <v>12</v>
      </c>
      <c r="W270" s="8">
        <v>600</v>
      </c>
      <c r="X270" s="8">
        <v>45</v>
      </c>
      <c r="Y270" s="8" t="s">
        <v>117</v>
      </c>
      <c r="Z270" s="8" t="s">
        <v>118</v>
      </c>
      <c r="AA270" s="8" t="s">
        <v>1066</v>
      </c>
      <c r="AB270" s="17" t="s">
        <v>120</v>
      </c>
      <c r="AC270" s="17"/>
    </row>
    <row r="271" s="3" customFormat="1" ht="87" spans="1:29">
      <c r="A271" s="8">
        <f>SUBTOTAL(103,$B$6:B271)*1</f>
        <v>266</v>
      </c>
      <c r="B271" s="8" t="s">
        <v>107</v>
      </c>
      <c r="C271" s="9" t="s">
        <v>1070</v>
      </c>
      <c r="D271" s="9" t="s">
        <v>109</v>
      </c>
      <c r="E271" s="10" t="s">
        <v>110</v>
      </c>
      <c r="F271" s="9" t="s">
        <v>111</v>
      </c>
      <c r="G271" s="9" t="s">
        <v>60</v>
      </c>
      <c r="H271" s="9" t="s">
        <v>1071</v>
      </c>
      <c r="I271" s="8" t="s">
        <v>166</v>
      </c>
      <c r="J271" s="13" t="s">
        <v>9</v>
      </c>
      <c r="K271" s="13" t="s">
        <v>21</v>
      </c>
      <c r="L271" s="13" t="s">
        <v>45</v>
      </c>
      <c r="M271" s="8" t="s">
        <v>114</v>
      </c>
      <c r="N271" s="9">
        <v>30</v>
      </c>
      <c r="O271" s="9">
        <f t="shared" si="4"/>
        <v>30</v>
      </c>
      <c r="P271" s="8"/>
      <c r="Q271" s="8"/>
      <c r="R271" s="8"/>
      <c r="S271" s="9" t="s">
        <v>1072</v>
      </c>
      <c r="T271" s="9" t="s">
        <v>1073</v>
      </c>
      <c r="U271" s="8">
        <v>1</v>
      </c>
      <c r="V271" s="8">
        <v>225</v>
      </c>
      <c r="W271" s="8">
        <v>840</v>
      </c>
      <c r="X271" s="8">
        <v>22</v>
      </c>
      <c r="Y271" s="8" t="s">
        <v>117</v>
      </c>
      <c r="Z271" s="8" t="s">
        <v>118</v>
      </c>
      <c r="AA271" s="8" t="s">
        <v>1074</v>
      </c>
      <c r="AB271" s="17" t="s">
        <v>120</v>
      </c>
      <c r="AC271" s="17"/>
    </row>
    <row r="272" s="3" customFormat="1" ht="87" spans="1:29">
      <c r="A272" s="8">
        <f>SUBTOTAL(103,$B$6:B272)*1</f>
        <v>267</v>
      </c>
      <c r="B272" s="8" t="s">
        <v>107</v>
      </c>
      <c r="C272" s="9" t="s">
        <v>1075</v>
      </c>
      <c r="D272" s="9" t="s">
        <v>109</v>
      </c>
      <c r="E272" s="10" t="s">
        <v>110</v>
      </c>
      <c r="F272" s="9" t="s">
        <v>111</v>
      </c>
      <c r="G272" s="9" t="s">
        <v>60</v>
      </c>
      <c r="H272" s="9" t="s">
        <v>1071</v>
      </c>
      <c r="I272" s="8" t="s">
        <v>166</v>
      </c>
      <c r="J272" s="13" t="s">
        <v>9</v>
      </c>
      <c r="K272" s="13" t="s">
        <v>21</v>
      </c>
      <c r="L272" s="13" t="s">
        <v>45</v>
      </c>
      <c r="M272" s="8" t="s">
        <v>114</v>
      </c>
      <c r="N272" s="9">
        <v>30</v>
      </c>
      <c r="O272" s="9">
        <f t="shared" si="4"/>
        <v>30</v>
      </c>
      <c r="P272" s="8"/>
      <c r="Q272" s="8"/>
      <c r="R272" s="8"/>
      <c r="S272" s="9" t="s">
        <v>1076</v>
      </c>
      <c r="T272" s="9" t="s">
        <v>1077</v>
      </c>
      <c r="U272" s="8">
        <v>1</v>
      </c>
      <c r="V272" s="8">
        <v>210</v>
      </c>
      <c r="W272" s="8">
        <v>992</v>
      </c>
      <c r="X272" s="8">
        <v>39</v>
      </c>
      <c r="Y272" s="8" t="s">
        <v>117</v>
      </c>
      <c r="Z272" s="8" t="s">
        <v>118</v>
      </c>
      <c r="AA272" s="8" t="s">
        <v>1074</v>
      </c>
      <c r="AB272" s="17" t="s">
        <v>120</v>
      </c>
      <c r="AC272" s="17"/>
    </row>
    <row r="273" s="3" customFormat="1" ht="87" spans="1:29">
      <c r="A273" s="8">
        <f>SUBTOTAL(103,$B$6:B273)*1</f>
        <v>268</v>
      </c>
      <c r="B273" s="8" t="s">
        <v>107</v>
      </c>
      <c r="C273" s="9" t="s">
        <v>1078</v>
      </c>
      <c r="D273" s="9" t="s">
        <v>109</v>
      </c>
      <c r="E273" s="10" t="s">
        <v>110</v>
      </c>
      <c r="F273" s="9" t="s">
        <v>111</v>
      </c>
      <c r="G273" s="9" t="s">
        <v>60</v>
      </c>
      <c r="H273" s="9" t="s">
        <v>1071</v>
      </c>
      <c r="I273" s="8" t="s">
        <v>166</v>
      </c>
      <c r="J273" s="13" t="s">
        <v>9</v>
      </c>
      <c r="K273" s="13" t="s">
        <v>21</v>
      </c>
      <c r="L273" s="13" t="s">
        <v>45</v>
      </c>
      <c r="M273" s="8" t="s">
        <v>114</v>
      </c>
      <c r="N273" s="9">
        <v>30</v>
      </c>
      <c r="O273" s="9">
        <f t="shared" ref="O273:O308" si="5">N273</f>
        <v>30</v>
      </c>
      <c r="P273" s="8"/>
      <c r="Q273" s="8"/>
      <c r="R273" s="8"/>
      <c r="S273" s="9" t="s">
        <v>1079</v>
      </c>
      <c r="T273" s="9" t="s">
        <v>1080</v>
      </c>
      <c r="U273" s="8">
        <v>1</v>
      </c>
      <c r="V273" s="8">
        <v>280</v>
      </c>
      <c r="W273" s="8">
        <v>1180</v>
      </c>
      <c r="X273" s="8">
        <v>38</v>
      </c>
      <c r="Y273" s="8" t="s">
        <v>117</v>
      </c>
      <c r="Z273" s="8" t="s">
        <v>118</v>
      </c>
      <c r="AA273" s="8" t="s">
        <v>1074</v>
      </c>
      <c r="AB273" s="17" t="s">
        <v>120</v>
      </c>
      <c r="AC273" s="17"/>
    </row>
    <row r="274" s="3" customFormat="1" ht="87" spans="1:29">
      <c r="A274" s="8">
        <f>SUBTOTAL(103,$B$6:B274)*1</f>
        <v>269</v>
      </c>
      <c r="B274" s="8" t="s">
        <v>107</v>
      </c>
      <c r="C274" s="9" t="s">
        <v>1081</v>
      </c>
      <c r="D274" s="9" t="s">
        <v>109</v>
      </c>
      <c r="E274" s="10" t="s">
        <v>110</v>
      </c>
      <c r="F274" s="9" t="s">
        <v>111</v>
      </c>
      <c r="G274" s="9" t="s">
        <v>60</v>
      </c>
      <c r="H274" s="9" t="s">
        <v>1071</v>
      </c>
      <c r="I274" s="8" t="s">
        <v>166</v>
      </c>
      <c r="J274" s="13" t="s">
        <v>9</v>
      </c>
      <c r="K274" s="13" t="s">
        <v>21</v>
      </c>
      <c r="L274" s="13" t="s">
        <v>45</v>
      </c>
      <c r="M274" s="8" t="s">
        <v>114</v>
      </c>
      <c r="N274" s="9">
        <v>30</v>
      </c>
      <c r="O274" s="9">
        <f t="shared" si="5"/>
        <v>30</v>
      </c>
      <c r="P274" s="8"/>
      <c r="Q274" s="8"/>
      <c r="R274" s="8"/>
      <c r="S274" s="9" t="s">
        <v>1082</v>
      </c>
      <c r="T274" s="9" t="s">
        <v>1083</v>
      </c>
      <c r="U274" s="8">
        <v>1</v>
      </c>
      <c r="V274" s="8">
        <v>180</v>
      </c>
      <c r="W274" s="8">
        <v>728</v>
      </c>
      <c r="X274" s="8">
        <v>67</v>
      </c>
      <c r="Y274" s="8" t="s">
        <v>117</v>
      </c>
      <c r="Z274" s="8" t="s">
        <v>118</v>
      </c>
      <c r="AA274" s="8" t="s">
        <v>1074</v>
      </c>
      <c r="AB274" s="17" t="s">
        <v>120</v>
      </c>
      <c r="AC274" s="17"/>
    </row>
    <row r="275" s="3" customFormat="1" ht="87" spans="1:29">
      <c r="A275" s="8">
        <f>SUBTOTAL(103,$B$6:B275)*1</f>
        <v>270</v>
      </c>
      <c r="B275" s="8" t="s">
        <v>107</v>
      </c>
      <c r="C275" s="9" t="s">
        <v>1084</v>
      </c>
      <c r="D275" s="9" t="s">
        <v>109</v>
      </c>
      <c r="E275" s="10" t="s">
        <v>110</v>
      </c>
      <c r="F275" s="9" t="s">
        <v>111</v>
      </c>
      <c r="G275" s="9" t="s">
        <v>60</v>
      </c>
      <c r="H275" s="9" t="s">
        <v>1071</v>
      </c>
      <c r="I275" s="8" t="s">
        <v>166</v>
      </c>
      <c r="J275" s="13" t="s">
        <v>9</v>
      </c>
      <c r="K275" s="13" t="s">
        <v>21</v>
      </c>
      <c r="L275" s="13" t="s">
        <v>45</v>
      </c>
      <c r="M275" s="8" t="s">
        <v>114</v>
      </c>
      <c r="N275" s="9">
        <v>30</v>
      </c>
      <c r="O275" s="9">
        <f t="shared" si="5"/>
        <v>30</v>
      </c>
      <c r="P275" s="8"/>
      <c r="Q275" s="8"/>
      <c r="R275" s="8"/>
      <c r="S275" s="9" t="s">
        <v>1085</v>
      </c>
      <c r="T275" s="9" t="s">
        <v>1086</v>
      </c>
      <c r="U275" s="8">
        <v>1</v>
      </c>
      <c r="V275" s="8">
        <v>162</v>
      </c>
      <c r="W275" s="8">
        <v>648</v>
      </c>
      <c r="X275" s="8">
        <v>56</v>
      </c>
      <c r="Y275" s="8" t="s">
        <v>117</v>
      </c>
      <c r="Z275" s="8" t="s">
        <v>118</v>
      </c>
      <c r="AA275" s="8" t="s">
        <v>1074</v>
      </c>
      <c r="AB275" s="17" t="s">
        <v>120</v>
      </c>
      <c r="AC275" s="17"/>
    </row>
    <row r="276" s="3" customFormat="1" ht="87" spans="1:29">
      <c r="A276" s="8">
        <f>SUBTOTAL(103,$B$6:B276)*1</f>
        <v>271</v>
      </c>
      <c r="B276" s="8" t="s">
        <v>107</v>
      </c>
      <c r="C276" s="9" t="s">
        <v>1087</v>
      </c>
      <c r="D276" s="9" t="s">
        <v>109</v>
      </c>
      <c r="E276" s="10" t="s">
        <v>110</v>
      </c>
      <c r="F276" s="9" t="s">
        <v>111</v>
      </c>
      <c r="G276" s="9" t="s">
        <v>60</v>
      </c>
      <c r="H276" s="9" t="s">
        <v>1071</v>
      </c>
      <c r="I276" s="8" t="s">
        <v>166</v>
      </c>
      <c r="J276" s="13" t="s">
        <v>9</v>
      </c>
      <c r="K276" s="13" t="s">
        <v>21</v>
      </c>
      <c r="L276" s="13" t="s">
        <v>45</v>
      </c>
      <c r="M276" s="8" t="s">
        <v>114</v>
      </c>
      <c r="N276" s="9">
        <v>30</v>
      </c>
      <c r="O276" s="9">
        <f t="shared" si="5"/>
        <v>30</v>
      </c>
      <c r="P276" s="8"/>
      <c r="Q276" s="8"/>
      <c r="R276" s="8"/>
      <c r="S276" s="9" t="s">
        <v>1088</v>
      </c>
      <c r="T276" s="9" t="s">
        <v>1089</v>
      </c>
      <c r="U276" s="8">
        <v>1</v>
      </c>
      <c r="V276" s="8">
        <v>376</v>
      </c>
      <c r="W276" s="8">
        <v>1508</v>
      </c>
      <c r="X276" s="8">
        <v>28</v>
      </c>
      <c r="Y276" s="8" t="s">
        <v>117</v>
      </c>
      <c r="Z276" s="8" t="s">
        <v>118</v>
      </c>
      <c r="AA276" s="8" t="s">
        <v>1074</v>
      </c>
      <c r="AB276" s="17" t="s">
        <v>120</v>
      </c>
      <c r="AC276" s="17"/>
    </row>
    <row r="277" s="3" customFormat="1" ht="104.4" spans="1:29">
      <c r="A277" s="8">
        <f>SUBTOTAL(103,$B$6:B277)*1</f>
        <v>272</v>
      </c>
      <c r="B277" s="8" t="s">
        <v>107</v>
      </c>
      <c r="C277" s="9" t="s">
        <v>1090</v>
      </c>
      <c r="D277" s="9" t="s">
        <v>479</v>
      </c>
      <c r="E277" s="10" t="s">
        <v>110</v>
      </c>
      <c r="F277" s="9" t="s">
        <v>111</v>
      </c>
      <c r="G277" s="9" t="s">
        <v>60</v>
      </c>
      <c r="H277" s="9" t="s">
        <v>1071</v>
      </c>
      <c r="I277" s="8" t="s">
        <v>166</v>
      </c>
      <c r="J277" s="13" t="s">
        <v>127</v>
      </c>
      <c r="K277" s="13" t="s">
        <v>17</v>
      </c>
      <c r="L277" s="13" t="s">
        <v>34</v>
      </c>
      <c r="M277" s="8" t="s">
        <v>114</v>
      </c>
      <c r="N277" s="9">
        <v>125</v>
      </c>
      <c r="O277" s="9">
        <f t="shared" si="5"/>
        <v>125</v>
      </c>
      <c r="P277" s="8"/>
      <c r="Q277" s="8"/>
      <c r="R277" s="8"/>
      <c r="S277" s="9" t="s">
        <v>1091</v>
      </c>
      <c r="T277" s="9" t="s">
        <v>1092</v>
      </c>
      <c r="U277" s="8">
        <v>1</v>
      </c>
      <c r="V277" s="8">
        <v>376</v>
      </c>
      <c r="W277" s="8">
        <v>1508</v>
      </c>
      <c r="X277" s="8">
        <v>22</v>
      </c>
      <c r="Y277" s="8" t="s">
        <v>117</v>
      </c>
      <c r="Z277" s="8" t="s">
        <v>118</v>
      </c>
      <c r="AA277" s="8" t="s">
        <v>1074</v>
      </c>
      <c r="AB277" s="17" t="s">
        <v>120</v>
      </c>
      <c r="AC277" s="17"/>
    </row>
    <row r="278" s="3" customFormat="1" ht="104.4" spans="1:29">
      <c r="A278" s="8">
        <f>SUBTOTAL(103,$B$6:B278)*1</f>
        <v>273</v>
      </c>
      <c r="B278" s="8" t="s">
        <v>107</v>
      </c>
      <c r="C278" s="9" t="s">
        <v>1093</v>
      </c>
      <c r="D278" s="9" t="s">
        <v>109</v>
      </c>
      <c r="E278" s="10" t="s">
        <v>110</v>
      </c>
      <c r="F278" s="9" t="s">
        <v>111</v>
      </c>
      <c r="G278" s="9" t="s">
        <v>60</v>
      </c>
      <c r="H278" s="9" t="s">
        <v>1094</v>
      </c>
      <c r="I278" s="8" t="s">
        <v>178</v>
      </c>
      <c r="J278" s="13" t="s">
        <v>9</v>
      </c>
      <c r="K278" s="13" t="s">
        <v>21</v>
      </c>
      <c r="L278" s="13" t="s">
        <v>45</v>
      </c>
      <c r="M278" s="8" t="s">
        <v>114</v>
      </c>
      <c r="N278" s="9">
        <v>25</v>
      </c>
      <c r="O278" s="9">
        <f t="shared" si="5"/>
        <v>25</v>
      </c>
      <c r="P278" s="8"/>
      <c r="Q278" s="8"/>
      <c r="R278" s="8"/>
      <c r="S278" s="9" t="s">
        <v>1095</v>
      </c>
      <c r="T278" s="9" t="s">
        <v>1096</v>
      </c>
      <c r="U278" s="8">
        <v>1</v>
      </c>
      <c r="V278" s="8">
        <v>75</v>
      </c>
      <c r="W278" s="8">
        <v>390</v>
      </c>
      <c r="X278" s="8">
        <v>80</v>
      </c>
      <c r="Y278" s="8" t="s">
        <v>117</v>
      </c>
      <c r="Z278" s="8" t="s">
        <v>118</v>
      </c>
      <c r="AA278" s="8" t="s">
        <v>1097</v>
      </c>
      <c r="AB278" s="17" t="s">
        <v>120</v>
      </c>
      <c r="AC278" s="17"/>
    </row>
    <row r="279" s="3" customFormat="1" ht="87" spans="1:29">
      <c r="A279" s="8">
        <f>SUBTOTAL(103,$B$6:B279)*1</f>
        <v>274</v>
      </c>
      <c r="B279" s="8" t="s">
        <v>107</v>
      </c>
      <c r="C279" s="9" t="s">
        <v>1098</v>
      </c>
      <c r="D279" s="9" t="s">
        <v>109</v>
      </c>
      <c r="E279" s="10" t="s">
        <v>110</v>
      </c>
      <c r="F279" s="9" t="s">
        <v>111</v>
      </c>
      <c r="G279" s="9" t="s">
        <v>60</v>
      </c>
      <c r="H279" s="9" t="s">
        <v>1094</v>
      </c>
      <c r="I279" s="8" t="s">
        <v>178</v>
      </c>
      <c r="J279" s="13" t="s">
        <v>9</v>
      </c>
      <c r="K279" s="13" t="s">
        <v>21</v>
      </c>
      <c r="L279" s="13" t="s">
        <v>45</v>
      </c>
      <c r="M279" s="8" t="s">
        <v>114</v>
      </c>
      <c r="N279" s="9">
        <v>25</v>
      </c>
      <c r="O279" s="9">
        <f t="shared" si="5"/>
        <v>25</v>
      </c>
      <c r="P279" s="8"/>
      <c r="Q279" s="8"/>
      <c r="R279" s="8"/>
      <c r="S279" s="9" t="s">
        <v>1099</v>
      </c>
      <c r="T279" s="9" t="s">
        <v>1100</v>
      </c>
      <c r="U279" s="8">
        <v>1</v>
      </c>
      <c r="V279" s="8">
        <v>180</v>
      </c>
      <c r="W279" s="8">
        <v>840</v>
      </c>
      <c r="X279" s="8">
        <v>260</v>
      </c>
      <c r="Y279" s="8" t="s">
        <v>117</v>
      </c>
      <c r="Z279" s="8" t="s">
        <v>118</v>
      </c>
      <c r="AA279" s="8" t="s">
        <v>1097</v>
      </c>
      <c r="AB279" s="17" t="s">
        <v>120</v>
      </c>
      <c r="AC279" s="17"/>
    </row>
    <row r="280" s="3" customFormat="1" ht="87" spans="1:29">
      <c r="A280" s="8">
        <f>SUBTOTAL(103,$B$6:B280)*1</f>
        <v>275</v>
      </c>
      <c r="B280" s="8" t="s">
        <v>107</v>
      </c>
      <c r="C280" s="9" t="s">
        <v>1101</v>
      </c>
      <c r="D280" s="9" t="s">
        <v>109</v>
      </c>
      <c r="E280" s="10" t="s">
        <v>110</v>
      </c>
      <c r="F280" s="9" t="s">
        <v>111</v>
      </c>
      <c r="G280" s="9" t="s">
        <v>60</v>
      </c>
      <c r="H280" s="9" t="s">
        <v>1102</v>
      </c>
      <c r="I280" s="8" t="s">
        <v>196</v>
      </c>
      <c r="J280" s="13" t="s">
        <v>9</v>
      </c>
      <c r="K280" s="13" t="s">
        <v>21</v>
      </c>
      <c r="L280" s="13" t="s">
        <v>45</v>
      </c>
      <c r="M280" s="8" t="s">
        <v>114</v>
      </c>
      <c r="N280" s="9">
        <v>6</v>
      </c>
      <c r="O280" s="9">
        <f t="shared" si="5"/>
        <v>6</v>
      </c>
      <c r="P280" s="8"/>
      <c r="Q280" s="8"/>
      <c r="R280" s="8"/>
      <c r="S280" s="9" t="s">
        <v>1103</v>
      </c>
      <c r="T280" s="9" t="s">
        <v>1104</v>
      </c>
      <c r="U280" s="8">
        <v>1</v>
      </c>
      <c r="V280" s="8">
        <v>31</v>
      </c>
      <c r="W280" s="8">
        <v>167</v>
      </c>
      <c r="X280" s="8">
        <v>89</v>
      </c>
      <c r="Y280" s="8" t="s">
        <v>117</v>
      </c>
      <c r="Z280" s="8" t="s">
        <v>118</v>
      </c>
      <c r="AA280" s="8" t="s">
        <v>1105</v>
      </c>
      <c r="AB280" s="17" t="s">
        <v>120</v>
      </c>
      <c r="AC280" s="17"/>
    </row>
    <row r="281" s="3" customFormat="1" ht="87" spans="1:29">
      <c r="A281" s="8">
        <f>SUBTOTAL(103,$B$6:B281)*1</f>
        <v>276</v>
      </c>
      <c r="B281" s="8" t="s">
        <v>107</v>
      </c>
      <c r="C281" s="9" t="s">
        <v>1106</v>
      </c>
      <c r="D281" s="9" t="s">
        <v>109</v>
      </c>
      <c r="E281" s="10" t="s">
        <v>110</v>
      </c>
      <c r="F281" s="9" t="s">
        <v>111</v>
      </c>
      <c r="G281" s="9" t="s">
        <v>60</v>
      </c>
      <c r="H281" s="9" t="s">
        <v>1102</v>
      </c>
      <c r="I281" s="8" t="s">
        <v>196</v>
      </c>
      <c r="J281" s="13" t="s">
        <v>9</v>
      </c>
      <c r="K281" s="13" t="s">
        <v>21</v>
      </c>
      <c r="L281" s="13" t="s">
        <v>43</v>
      </c>
      <c r="M281" s="8" t="s">
        <v>114</v>
      </c>
      <c r="N281" s="9">
        <v>5</v>
      </c>
      <c r="O281" s="9">
        <f t="shared" si="5"/>
        <v>5</v>
      </c>
      <c r="P281" s="8"/>
      <c r="Q281" s="8"/>
      <c r="R281" s="8"/>
      <c r="S281" s="9" t="s">
        <v>1107</v>
      </c>
      <c r="T281" s="9" t="s">
        <v>1108</v>
      </c>
      <c r="U281" s="8">
        <v>1</v>
      </c>
      <c r="V281" s="8">
        <v>102</v>
      </c>
      <c r="W281" s="8">
        <v>432</v>
      </c>
      <c r="X281" s="8">
        <v>101</v>
      </c>
      <c r="Y281" s="8" t="s">
        <v>117</v>
      </c>
      <c r="Z281" s="8" t="s">
        <v>118</v>
      </c>
      <c r="AA281" s="8" t="s">
        <v>1105</v>
      </c>
      <c r="AB281" s="17" t="s">
        <v>120</v>
      </c>
      <c r="AC281" s="17"/>
    </row>
    <row r="282" s="3" customFormat="1" ht="87" spans="1:29">
      <c r="A282" s="8">
        <f>SUBTOTAL(103,$B$6:B282)*1</f>
        <v>277</v>
      </c>
      <c r="B282" s="8" t="s">
        <v>107</v>
      </c>
      <c r="C282" s="9" t="s">
        <v>1109</v>
      </c>
      <c r="D282" s="9" t="s">
        <v>109</v>
      </c>
      <c r="E282" s="10" t="s">
        <v>110</v>
      </c>
      <c r="F282" s="9" t="s">
        <v>111</v>
      </c>
      <c r="G282" s="9" t="s">
        <v>60</v>
      </c>
      <c r="H282" s="9" t="s">
        <v>1102</v>
      </c>
      <c r="I282" s="8" t="s">
        <v>196</v>
      </c>
      <c r="J282" s="13" t="s">
        <v>9</v>
      </c>
      <c r="K282" s="13" t="s">
        <v>21</v>
      </c>
      <c r="L282" s="13" t="s">
        <v>45</v>
      </c>
      <c r="M282" s="8" t="s">
        <v>114</v>
      </c>
      <c r="N282" s="9">
        <v>5</v>
      </c>
      <c r="O282" s="9">
        <f t="shared" si="5"/>
        <v>5</v>
      </c>
      <c r="P282" s="8"/>
      <c r="Q282" s="8"/>
      <c r="R282" s="8"/>
      <c r="S282" s="9" t="s">
        <v>1110</v>
      </c>
      <c r="T282" s="9" t="s">
        <v>1111</v>
      </c>
      <c r="U282" s="8">
        <v>1</v>
      </c>
      <c r="V282" s="8">
        <v>162</v>
      </c>
      <c r="W282" s="8">
        <v>650</v>
      </c>
      <c r="X282" s="8">
        <v>42</v>
      </c>
      <c r="Y282" s="8" t="s">
        <v>117</v>
      </c>
      <c r="Z282" s="8" t="s">
        <v>118</v>
      </c>
      <c r="AA282" s="8" t="s">
        <v>1105</v>
      </c>
      <c r="AB282" s="17" t="s">
        <v>120</v>
      </c>
      <c r="AC282" s="17"/>
    </row>
    <row r="283" s="3" customFormat="1" ht="87" spans="1:29">
      <c r="A283" s="8">
        <f>SUBTOTAL(103,$B$6:B283)*1</f>
        <v>278</v>
      </c>
      <c r="B283" s="8" t="s">
        <v>107</v>
      </c>
      <c r="C283" s="9" t="s">
        <v>1112</v>
      </c>
      <c r="D283" s="9" t="s">
        <v>109</v>
      </c>
      <c r="E283" s="10" t="s">
        <v>110</v>
      </c>
      <c r="F283" s="9" t="s">
        <v>111</v>
      </c>
      <c r="G283" s="9" t="s">
        <v>60</v>
      </c>
      <c r="H283" s="9" t="s">
        <v>1102</v>
      </c>
      <c r="I283" s="8" t="s">
        <v>196</v>
      </c>
      <c r="J283" s="13" t="s">
        <v>9</v>
      </c>
      <c r="K283" s="13" t="s">
        <v>21</v>
      </c>
      <c r="L283" s="13" t="s">
        <v>42</v>
      </c>
      <c r="M283" s="8" t="s">
        <v>114</v>
      </c>
      <c r="N283" s="9">
        <v>21</v>
      </c>
      <c r="O283" s="9">
        <f t="shared" si="5"/>
        <v>21</v>
      </c>
      <c r="P283" s="8"/>
      <c r="Q283" s="8"/>
      <c r="R283" s="8"/>
      <c r="S283" s="9" t="s">
        <v>1113</v>
      </c>
      <c r="T283" s="9" t="s">
        <v>1114</v>
      </c>
      <c r="U283" s="8">
        <v>1</v>
      </c>
      <c r="V283" s="8">
        <v>140</v>
      </c>
      <c r="W283" s="8">
        <v>403</v>
      </c>
      <c r="X283" s="8">
        <v>31</v>
      </c>
      <c r="Y283" s="8" t="s">
        <v>117</v>
      </c>
      <c r="Z283" s="8" t="s">
        <v>118</v>
      </c>
      <c r="AA283" s="8" t="s">
        <v>1105</v>
      </c>
      <c r="AB283" s="17" t="s">
        <v>120</v>
      </c>
      <c r="AC283" s="17"/>
    </row>
    <row r="284" s="3" customFormat="1" ht="87" spans="1:29">
      <c r="A284" s="8">
        <f>SUBTOTAL(103,$B$6:B284)*1</f>
        <v>279</v>
      </c>
      <c r="B284" s="8" t="s">
        <v>107</v>
      </c>
      <c r="C284" s="9" t="s">
        <v>1115</v>
      </c>
      <c r="D284" s="9" t="s">
        <v>109</v>
      </c>
      <c r="E284" s="10" t="s">
        <v>110</v>
      </c>
      <c r="F284" s="9" t="s">
        <v>111</v>
      </c>
      <c r="G284" s="9" t="s">
        <v>60</v>
      </c>
      <c r="H284" s="9" t="s">
        <v>1102</v>
      </c>
      <c r="I284" s="8" t="s">
        <v>196</v>
      </c>
      <c r="J284" s="13" t="s">
        <v>9</v>
      </c>
      <c r="K284" s="13" t="s">
        <v>21</v>
      </c>
      <c r="L284" s="13" t="s">
        <v>45</v>
      </c>
      <c r="M284" s="8" t="s">
        <v>114</v>
      </c>
      <c r="N284" s="9">
        <v>15</v>
      </c>
      <c r="O284" s="9">
        <f t="shared" si="5"/>
        <v>15</v>
      </c>
      <c r="P284" s="8"/>
      <c r="Q284" s="8"/>
      <c r="R284" s="8"/>
      <c r="S284" s="9" t="s">
        <v>1116</v>
      </c>
      <c r="T284" s="9" t="s">
        <v>1117</v>
      </c>
      <c r="U284" s="8">
        <v>1</v>
      </c>
      <c r="V284" s="8">
        <v>180</v>
      </c>
      <c r="W284" s="8">
        <v>682</v>
      </c>
      <c r="X284" s="8">
        <v>25</v>
      </c>
      <c r="Y284" s="8" t="s">
        <v>117</v>
      </c>
      <c r="Z284" s="8" t="s">
        <v>118</v>
      </c>
      <c r="AA284" s="8" t="s">
        <v>1105</v>
      </c>
      <c r="AB284" s="17" t="s">
        <v>120</v>
      </c>
      <c r="AC284" s="17"/>
    </row>
    <row r="285" s="3" customFormat="1" ht="104.4" spans="1:29">
      <c r="A285" s="8">
        <f>SUBTOTAL(103,$B$6:B285)*1</f>
        <v>280</v>
      </c>
      <c r="B285" s="8" t="s">
        <v>107</v>
      </c>
      <c r="C285" s="9" t="s">
        <v>1118</v>
      </c>
      <c r="D285" s="9" t="s">
        <v>109</v>
      </c>
      <c r="E285" s="10" t="s">
        <v>110</v>
      </c>
      <c r="F285" s="9" t="s">
        <v>111</v>
      </c>
      <c r="G285" s="9" t="s">
        <v>60</v>
      </c>
      <c r="H285" s="9" t="s">
        <v>1119</v>
      </c>
      <c r="I285" s="8" t="s">
        <v>178</v>
      </c>
      <c r="J285" s="13" t="s">
        <v>127</v>
      </c>
      <c r="K285" s="13" t="s">
        <v>17</v>
      </c>
      <c r="L285" s="13" t="s">
        <v>35</v>
      </c>
      <c r="M285" s="8" t="s">
        <v>114</v>
      </c>
      <c r="N285" s="9">
        <v>42</v>
      </c>
      <c r="O285" s="9">
        <f t="shared" si="5"/>
        <v>42</v>
      </c>
      <c r="P285" s="8"/>
      <c r="Q285" s="8"/>
      <c r="R285" s="8"/>
      <c r="S285" s="9" t="s">
        <v>1120</v>
      </c>
      <c r="T285" s="9" t="s">
        <v>1121</v>
      </c>
      <c r="U285" s="8">
        <v>1</v>
      </c>
      <c r="V285" s="8">
        <v>368</v>
      </c>
      <c r="W285" s="8">
        <v>1787</v>
      </c>
      <c r="X285" s="8">
        <v>124</v>
      </c>
      <c r="Y285" s="8" t="s">
        <v>117</v>
      </c>
      <c r="Z285" s="8" t="s">
        <v>118</v>
      </c>
      <c r="AA285" s="8" t="s">
        <v>1122</v>
      </c>
      <c r="AB285" s="17" t="s">
        <v>120</v>
      </c>
      <c r="AC285" s="17"/>
    </row>
    <row r="286" s="3" customFormat="1" ht="87" spans="1:29">
      <c r="A286" s="8">
        <f>SUBTOTAL(103,$B$6:B286)*1</f>
        <v>281</v>
      </c>
      <c r="B286" s="8" t="s">
        <v>107</v>
      </c>
      <c r="C286" s="9" t="s">
        <v>1123</v>
      </c>
      <c r="D286" s="9" t="s">
        <v>109</v>
      </c>
      <c r="E286" s="10" t="s">
        <v>110</v>
      </c>
      <c r="F286" s="9" t="s">
        <v>111</v>
      </c>
      <c r="G286" s="9" t="s">
        <v>60</v>
      </c>
      <c r="H286" s="9" t="s">
        <v>1119</v>
      </c>
      <c r="I286" s="8" t="s">
        <v>178</v>
      </c>
      <c r="J286" s="13" t="s">
        <v>9</v>
      </c>
      <c r="K286" s="13" t="s">
        <v>21</v>
      </c>
      <c r="L286" s="13" t="s">
        <v>42</v>
      </c>
      <c r="M286" s="8" t="s">
        <v>114</v>
      </c>
      <c r="N286" s="9">
        <v>25</v>
      </c>
      <c r="O286" s="9">
        <f t="shared" si="5"/>
        <v>25</v>
      </c>
      <c r="P286" s="8"/>
      <c r="Q286" s="8"/>
      <c r="R286" s="8"/>
      <c r="S286" s="9" t="s">
        <v>1124</v>
      </c>
      <c r="T286" s="9" t="s">
        <v>1125</v>
      </c>
      <c r="U286" s="8">
        <v>1</v>
      </c>
      <c r="V286" s="8">
        <v>368</v>
      </c>
      <c r="W286" s="8">
        <v>1787</v>
      </c>
      <c r="X286" s="8">
        <v>124</v>
      </c>
      <c r="Y286" s="8" t="s">
        <v>117</v>
      </c>
      <c r="Z286" s="8" t="s">
        <v>118</v>
      </c>
      <c r="AA286" s="8" t="s">
        <v>1122</v>
      </c>
      <c r="AB286" s="17" t="s">
        <v>120</v>
      </c>
      <c r="AC286" s="17"/>
    </row>
    <row r="287" s="3" customFormat="1" ht="87" spans="1:29">
      <c r="A287" s="8">
        <f>SUBTOTAL(103,$B$6:B287)*1</f>
        <v>282</v>
      </c>
      <c r="B287" s="8" t="s">
        <v>107</v>
      </c>
      <c r="C287" s="9" t="s">
        <v>1126</v>
      </c>
      <c r="D287" s="9" t="s">
        <v>109</v>
      </c>
      <c r="E287" s="10" t="s">
        <v>110</v>
      </c>
      <c r="F287" s="9" t="s">
        <v>111</v>
      </c>
      <c r="G287" s="9" t="s">
        <v>61</v>
      </c>
      <c r="H287" s="9" t="s">
        <v>1127</v>
      </c>
      <c r="I287" s="8" t="s">
        <v>196</v>
      </c>
      <c r="J287" s="13" t="s">
        <v>9</v>
      </c>
      <c r="K287" s="13" t="s">
        <v>21</v>
      </c>
      <c r="L287" s="13" t="s">
        <v>45</v>
      </c>
      <c r="M287" s="8" t="s">
        <v>114</v>
      </c>
      <c r="N287" s="9">
        <v>33</v>
      </c>
      <c r="O287" s="9">
        <f t="shared" si="5"/>
        <v>33</v>
      </c>
      <c r="P287" s="8"/>
      <c r="Q287" s="8"/>
      <c r="R287" s="8"/>
      <c r="S287" s="9" t="s">
        <v>1128</v>
      </c>
      <c r="T287" s="9" t="s">
        <v>1129</v>
      </c>
      <c r="U287" s="8">
        <v>1</v>
      </c>
      <c r="V287" s="8">
        <v>30</v>
      </c>
      <c r="W287" s="8">
        <v>155</v>
      </c>
      <c r="X287" s="8">
        <v>68</v>
      </c>
      <c r="Y287" s="8" t="s">
        <v>117</v>
      </c>
      <c r="Z287" s="8" t="s">
        <v>118</v>
      </c>
      <c r="AA287" s="8" t="s">
        <v>1130</v>
      </c>
      <c r="AB287" s="17" t="s">
        <v>120</v>
      </c>
      <c r="AC287" s="17"/>
    </row>
    <row r="288" s="3" customFormat="1" ht="87" spans="1:29">
      <c r="A288" s="8">
        <f>SUBTOTAL(103,$B$6:B288)*1</f>
        <v>283</v>
      </c>
      <c r="B288" s="8" t="s">
        <v>107</v>
      </c>
      <c r="C288" s="9" t="s">
        <v>1131</v>
      </c>
      <c r="D288" s="9" t="s">
        <v>109</v>
      </c>
      <c r="E288" s="10" t="s">
        <v>110</v>
      </c>
      <c r="F288" s="9" t="s">
        <v>111</v>
      </c>
      <c r="G288" s="9" t="s">
        <v>61</v>
      </c>
      <c r="H288" s="9" t="s">
        <v>1127</v>
      </c>
      <c r="I288" s="8" t="s">
        <v>196</v>
      </c>
      <c r="J288" s="13" t="s">
        <v>9</v>
      </c>
      <c r="K288" s="13" t="s">
        <v>21</v>
      </c>
      <c r="L288" s="13" t="s">
        <v>42</v>
      </c>
      <c r="M288" s="8" t="s">
        <v>114</v>
      </c>
      <c r="N288" s="9">
        <v>7</v>
      </c>
      <c r="O288" s="9">
        <f t="shared" si="5"/>
        <v>7</v>
      </c>
      <c r="P288" s="8"/>
      <c r="Q288" s="8"/>
      <c r="R288" s="8"/>
      <c r="S288" s="9" t="s">
        <v>1132</v>
      </c>
      <c r="T288" s="9" t="s">
        <v>1133</v>
      </c>
      <c r="U288" s="8">
        <v>1</v>
      </c>
      <c r="V288" s="8">
        <v>89</v>
      </c>
      <c r="W288" s="8">
        <v>373</v>
      </c>
      <c r="X288" s="8">
        <v>93</v>
      </c>
      <c r="Y288" s="8" t="s">
        <v>117</v>
      </c>
      <c r="Z288" s="8" t="s">
        <v>118</v>
      </c>
      <c r="AA288" s="8" t="s">
        <v>1130</v>
      </c>
      <c r="AB288" s="17" t="s">
        <v>120</v>
      </c>
      <c r="AC288" s="17"/>
    </row>
    <row r="289" s="3" customFormat="1" ht="104.4" spans="1:29">
      <c r="A289" s="8">
        <f>SUBTOTAL(103,$B$6:B289)*1</f>
        <v>284</v>
      </c>
      <c r="B289" s="8" t="s">
        <v>107</v>
      </c>
      <c r="C289" s="9" t="s">
        <v>1134</v>
      </c>
      <c r="D289" s="9" t="s">
        <v>109</v>
      </c>
      <c r="E289" s="10" t="s">
        <v>110</v>
      </c>
      <c r="F289" s="9" t="s">
        <v>111</v>
      </c>
      <c r="G289" s="9" t="s">
        <v>61</v>
      </c>
      <c r="H289" s="9" t="s">
        <v>1135</v>
      </c>
      <c r="I289" s="8" t="s">
        <v>178</v>
      </c>
      <c r="J289" s="13" t="s">
        <v>9</v>
      </c>
      <c r="K289" s="13" t="s">
        <v>21</v>
      </c>
      <c r="L289" s="13" t="s">
        <v>45</v>
      </c>
      <c r="M289" s="8" t="s">
        <v>114</v>
      </c>
      <c r="N289" s="9">
        <v>6.5</v>
      </c>
      <c r="O289" s="9">
        <f t="shared" si="5"/>
        <v>6.5</v>
      </c>
      <c r="P289" s="8"/>
      <c r="Q289" s="8"/>
      <c r="R289" s="8"/>
      <c r="S289" s="9" t="s">
        <v>1136</v>
      </c>
      <c r="T289" s="9" t="s">
        <v>1137</v>
      </c>
      <c r="U289" s="8">
        <v>1</v>
      </c>
      <c r="V289" s="8">
        <v>85</v>
      </c>
      <c r="W289" s="8">
        <v>386</v>
      </c>
      <c r="X289" s="8">
        <v>132</v>
      </c>
      <c r="Y289" s="8" t="s">
        <v>117</v>
      </c>
      <c r="Z289" s="8" t="s">
        <v>118</v>
      </c>
      <c r="AA289" s="8" t="s">
        <v>1138</v>
      </c>
      <c r="AB289" s="17" t="s">
        <v>120</v>
      </c>
      <c r="AC289" s="17"/>
    </row>
    <row r="290" s="3" customFormat="1" ht="87" spans="1:29">
      <c r="A290" s="8">
        <f>SUBTOTAL(103,$B$6:B290)*1</f>
        <v>285</v>
      </c>
      <c r="B290" s="8" t="s">
        <v>107</v>
      </c>
      <c r="C290" s="9" t="s">
        <v>1139</v>
      </c>
      <c r="D290" s="9" t="s">
        <v>109</v>
      </c>
      <c r="E290" s="10" t="s">
        <v>110</v>
      </c>
      <c r="F290" s="9" t="s">
        <v>111</v>
      </c>
      <c r="G290" s="9" t="s">
        <v>61</v>
      </c>
      <c r="H290" s="9" t="s">
        <v>1135</v>
      </c>
      <c r="I290" s="8" t="s">
        <v>178</v>
      </c>
      <c r="J290" s="13" t="s">
        <v>9</v>
      </c>
      <c r="K290" s="13" t="s">
        <v>21</v>
      </c>
      <c r="L290" s="13" t="s">
        <v>42</v>
      </c>
      <c r="M290" s="8" t="s">
        <v>114</v>
      </c>
      <c r="N290" s="9">
        <v>35</v>
      </c>
      <c r="O290" s="9">
        <f t="shared" si="5"/>
        <v>35</v>
      </c>
      <c r="P290" s="8"/>
      <c r="Q290" s="8"/>
      <c r="R290" s="8"/>
      <c r="S290" s="9" t="s">
        <v>1140</v>
      </c>
      <c r="T290" s="9" t="s">
        <v>1141</v>
      </c>
      <c r="U290" s="8">
        <v>1</v>
      </c>
      <c r="V290" s="8">
        <v>85</v>
      </c>
      <c r="W290" s="8">
        <v>386</v>
      </c>
      <c r="X290" s="8">
        <v>132</v>
      </c>
      <c r="Y290" s="8" t="s">
        <v>117</v>
      </c>
      <c r="Z290" s="8" t="s">
        <v>118</v>
      </c>
      <c r="AA290" s="8" t="s">
        <v>1138</v>
      </c>
      <c r="AB290" s="17" t="s">
        <v>120</v>
      </c>
      <c r="AC290" s="17"/>
    </row>
    <row r="291" s="3" customFormat="1" ht="87" spans="1:29">
      <c r="A291" s="8">
        <f>SUBTOTAL(103,$B$6:B291)*1</f>
        <v>286</v>
      </c>
      <c r="B291" s="8" t="s">
        <v>107</v>
      </c>
      <c r="C291" s="9" t="s">
        <v>1142</v>
      </c>
      <c r="D291" s="9" t="s">
        <v>109</v>
      </c>
      <c r="E291" s="10" t="s">
        <v>110</v>
      </c>
      <c r="F291" s="9" t="s">
        <v>111</v>
      </c>
      <c r="G291" s="9" t="s">
        <v>61</v>
      </c>
      <c r="H291" s="9" t="s">
        <v>1135</v>
      </c>
      <c r="I291" s="8" t="s">
        <v>178</v>
      </c>
      <c r="J291" s="13" t="s">
        <v>9</v>
      </c>
      <c r="K291" s="13" t="s">
        <v>21</v>
      </c>
      <c r="L291" s="13" t="s">
        <v>45</v>
      </c>
      <c r="M291" s="8" t="s">
        <v>114</v>
      </c>
      <c r="N291" s="9">
        <v>8</v>
      </c>
      <c r="O291" s="9">
        <f t="shared" si="5"/>
        <v>8</v>
      </c>
      <c r="P291" s="8"/>
      <c r="Q291" s="8"/>
      <c r="R291" s="8"/>
      <c r="S291" s="9" t="s">
        <v>1143</v>
      </c>
      <c r="T291" s="9" t="s">
        <v>1144</v>
      </c>
      <c r="U291" s="8">
        <v>1</v>
      </c>
      <c r="V291" s="8">
        <v>23</v>
      </c>
      <c r="W291" s="8">
        <v>132</v>
      </c>
      <c r="X291" s="8">
        <v>86</v>
      </c>
      <c r="Y291" s="8" t="s">
        <v>117</v>
      </c>
      <c r="Z291" s="8" t="s">
        <v>118</v>
      </c>
      <c r="AA291" s="8" t="s">
        <v>1138</v>
      </c>
      <c r="AB291" s="17" t="s">
        <v>120</v>
      </c>
      <c r="AC291" s="17"/>
    </row>
    <row r="292" s="3" customFormat="1" ht="69.6" spans="1:29">
      <c r="A292" s="8">
        <f>SUBTOTAL(103,$B$6:B292)*1</f>
        <v>287</v>
      </c>
      <c r="B292" s="8" t="s">
        <v>107</v>
      </c>
      <c r="C292" s="9" t="s">
        <v>1145</v>
      </c>
      <c r="D292" s="9" t="s">
        <v>109</v>
      </c>
      <c r="E292" s="10" t="s">
        <v>110</v>
      </c>
      <c r="F292" s="9" t="s">
        <v>111</v>
      </c>
      <c r="G292" s="9" t="s">
        <v>61</v>
      </c>
      <c r="H292" s="9" t="s">
        <v>619</v>
      </c>
      <c r="I292" s="8"/>
      <c r="J292" s="13" t="s">
        <v>316</v>
      </c>
      <c r="K292" s="13" t="s">
        <v>11</v>
      </c>
      <c r="L292" s="13" t="s">
        <v>52</v>
      </c>
      <c r="M292" s="8" t="s">
        <v>114</v>
      </c>
      <c r="N292" s="9">
        <v>12</v>
      </c>
      <c r="O292" s="9">
        <f t="shared" si="5"/>
        <v>12</v>
      </c>
      <c r="P292" s="8"/>
      <c r="Q292" s="8"/>
      <c r="R292" s="8"/>
      <c r="S292" s="9" t="s">
        <v>1146</v>
      </c>
      <c r="T292" s="9" t="s">
        <v>1147</v>
      </c>
      <c r="U292" s="8">
        <v>1</v>
      </c>
      <c r="V292" s="8">
        <v>18</v>
      </c>
      <c r="W292" s="8">
        <v>99</v>
      </c>
      <c r="X292" s="8">
        <v>18</v>
      </c>
      <c r="Y292" s="8" t="s">
        <v>117</v>
      </c>
      <c r="Z292" s="8" t="s">
        <v>118</v>
      </c>
      <c r="AA292" s="8" t="s">
        <v>1148</v>
      </c>
      <c r="AB292" s="17" t="s">
        <v>120</v>
      </c>
      <c r="AC292" s="17"/>
    </row>
    <row r="293" s="3" customFormat="1" ht="52.2" spans="1:29">
      <c r="A293" s="8">
        <f>SUBTOTAL(103,$B$6:B293)*1</f>
        <v>288</v>
      </c>
      <c r="B293" s="8" t="s">
        <v>107</v>
      </c>
      <c r="C293" s="9" t="s">
        <v>1149</v>
      </c>
      <c r="D293" s="9" t="s">
        <v>109</v>
      </c>
      <c r="E293" s="10" t="s">
        <v>110</v>
      </c>
      <c r="F293" s="9" t="s">
        <v>111</v>
      </c>
      <c r="G293" s="9" t="s">
        <v>61</v>
      </c>
      <c r="H293" s="9" t="s">
        <v>619</v>
      </c>
      <c r="I293" s="8"/>
      <c r="J293" s="13" t="s">
        <v>316</v>
      </c>
      <c r="K293" s="13" t="s">
        <v>11</v>
      </c>
      <c r="L293" s="13" t="s">
        <v>52</v>
      </c>
      <c r="M293" s="8" t="s">
        <v>114</v>
      </c>
      <c r="N293" s="9">
        <v>7</v>
      </c>
      <c r="O293" s="9">
        <f t="shared" si="5"/>
        <v>7</v>
      </c>
      <c r="P293" s="8"/>
      <c r="Q293" s="8"/>
      <c r="R293" s="8"/>
      <c r="S293" s="9" t="s">
        <v>1150</v>
      </c>
      <c r="T293" s="9" t="s">
        <v>1151</v>
      </c>
      <c r="U293" s="8">
        <v>1</v>
      </c>
      <c r="V293" s="8">
        <v>18</v>
      </c>
      <c r="W293" s="8">
        <v>99</v>
      </c>
      <c r="X293" s="8">
        <v>18</v>
      </c>
      <c r="Y293" s="8" t="s">
        <v>117</v>
      </c>
      <c r="Z293" s="8" t="s">
        <v>118</v>
      </c>
      <c r="AA293" s="8" t="s">
        <v>1148</v>
      </c>
      <c r="AB293" s="17" t="s">
        <v>120</v>
      </c>
      <c r="AC293" s="17"/>
    </row>
    <row r="294" s="3" customFormat="1" ht="69.6" spans="1:29">
      <c r="A294" s="8">
        <f>SUBTOTAL(103,$B$6:B294)*1</f>
        <v>289</v>
      </c>
      <c r="B294" s="8" t="s">
        <v>107</v>
      </c>
      <c r="C294" s="9" t="s">
        <v>1152</v>
      </c>
      <c r="D294" s="9" t="s">
        <v>109</v>
      </c>
      <c r="E294" s="10" t="s">
        <v>110</v>
      </c>
      <c r="F294" s="9" t="s">
        <v>111</v>
      </c>
      <c r="G294" s="9" t="s">
        <v>61</v>
      </c>
      <c r="H294" s="9" t="s">
        <v>619</v>
      </c>
      <c r="I294" s="8"/>
      <c r="J294" s="13" t="s">
        <v>316</v>
      </c>
      <c r="K294" s="13" t="s">
        <v>11</v>
      </c>
      <c r="L294" s="13" t="s">
        <v>52</v>
      </c>
      <c r="M294" s="8" t="s">
        <v>114</v>
      </c>
      <c r="N294" s="9">
        <v>10</v>
      </c>
      <c r="O294" s="9">
        <f t="shared" si="5"/>
        <v>10</v>
      </c>
      <c r="P294" s="8"/>
      <c r="Q294" s="8"/>
      <c r="R294" s="8"/>
      <c r="S294" s="9" t="s">
        <v>1153</v>
      </c>
      <c r="T294" s="9" t="s">
        <v>1154</v>
      </c>
      <c r="U294" s="8">
        <v>1</v>
      </c>
      <c r="V294" s="8">
        <v>18</v>
      </c>
      <c r="W294" s="8">
        <v>99</v>
      </c>
      <c r="X294" s="8">
        <v>18</v>
      </c>
      <c r="Y294" s="8" t="s">
        <v>117</v>
      </c>
      <c r="Z294" s="8" t="s">
        <v>118</v>
      </c>
      <c r="AA294" s="8" t="s">
        <v>1148</v>
      </c>
      <c r="AB294" s="17" t="s">
        <v>120</v>
      </c>
      <c r="AC294" s="17"/>
    </row>
    <row r="295" s="3" customFormat="1" ht="104.4" spans="1:29">
      <c r="A295" s="8">
        <f>SUBTOTAL(103,$B$6:B295)*1</f>
        <v>290</v>
      </c>
      <c r="B295" s="8" t="s">
        <v>107</v>
      </c>
      <c r="C295" s="9" t="s">
        <v>1155</v>
      </c>
      <c r="D295" s="9" t="s">
        <v>109</v>
      </c>
      <c r="E295" s="10" t="s">
        <v>110</v>
      </c>
      <c r="F295" s="9" t="s">
        <v>111</v>
      </c>
      <c r="G295" s="9" t="s">
        <v>61</v>
      </c>
      <c r="H295" s="9" t="s">
        <v>1156</v>
      </c>
      <c r="I295" s="8" t="s">
        <v>196</v>
      </c>
      <c r="J295" s="13" t="s">
        <v>127</v>
      </c>
      <c r="K295" s="13" t="s">
        <v>15</v>
      </c>
      <c r="L295" s="13" t="s">
        <v>26</v>
      </c>
      <c r="M295" s="8" t="s">
        <v>114</v>
      </c>
      <c r="N295" s="9">
        <v>18</v>
      </c>
      <c r="O295" s="9">
        <f t="shared" si="5"/>
        <v>18</v>
      </c>
      <c r="P295" s="8"/>
      <c r="Q295" s="8"/>
      <c r="R295" s="8"/>
      <c r="S295" s="9" t="s">
        <v>1157</v>
      </c>
      <c r="T295" s="9" t="s">
        <v>1158</v>
      </c>
      <c r="U295" s="8">
        <v>1</v>
      </c>
      <c r="V295" s="8">
        <v>76</v>
      </c>
      <c r="W295" s="8">
        <v>301</v>
      </c>
      <c r="X295" s="8">
        <v>26</v>
      </c>
      <c r="Y295" s="8" t="s">
        <v>117</v>
      </c>
      <c r="Z295" s="8" t="s">
        <v>118</v>
      </c>
      <c r="AA295" s="8" t="s">
        <v>1159</v>
      </c>
      <c r="AB295" s="17" t="s">
        <v>120</v>
      </c>
      <c r="AC295" s="17"/>
    </row>
    <row r="296" s="3" customFormat="1" ht="87" spans="1:29">
      <c r="A296" s="8">
        <f>SUBTOTAL(103,$B$6:B296)*1</f>
        <v>291</v>
      </c>
      <c r="B296" s="8" t="s">
        <v>107</v>
      </c>
      <c r="C296" s="9" t="s">
        <v>1160</v>
      </c>
      <c r="D296" s="9" t="s">
        <v>109</v>
      </c>
      <c r="E296" s="10" t="s">
        <v>110</v>
      </c>
      <c r="F296" s="9" t="s">
        <v>111</v>
      </c>
      <c r="G296" s="9" t="s">
        <v>61</v>
      </c>
      <c r="H296" s="9" t="s">
        <v>1156</v>
      </c>
      <c r="I296" s="8" t="s">
        <v>196</v>
      </c>
      <c r="J296" s="13" t="s">
        <v>9</v>
      </c>
      <c r="K296" s="13" t="s">
        <v>21</v>
      </c>
      <c r="L296" s="13" t="s">
        <v>45</v>
      </c>
      <c r="M296" s="8" t="s">
        <v>114</v>
      </c>
      <c r="N296" s="9">
        <v>7</v>
      </c>
      <c r="O296" s="9">
        <f t="shared" si="5"/>
        <v>7</v>
      </c>
      <c r="P296" s="8"/>
      <c r="Q296" s="8"/>
      <c r="R296" s="8"/>
      <c r="S296" s="9" t="s">
        <v>1161</v>
      </c>
      <c r="T296" s="9" t="s">
        <v>1162</v>
      </c>
      <c r="U296" s="8">
        <v>1</v>
      </c>
      <c r="V296" s="8">
        <v>23</v>
      </c>
      <c r="W296" s="8">
        <v>85</v>
      </c>
      <c r="X296" s="8">
        <v>15</v>
      </c>
      <c r="Y296" s="8" t="s">
        <v>117</v>
      </c>
      <c r="Z296" s="8" t="s">
        <v>118</v>
      </c>
      <c r="AA296" s="8" t="s">
        <v>1159</v>
      </c>
      <c r="AB296" s="17" t="s">
        <v>120</v>
      </c>
      <c r="AC296" s="17"/>
    </row>
    <row r="297" s="3" customFormat="1" ht="87" spans="1:29">
      <c r="A297" s="8">
        <f>SUBTOTAL(103,$B$6:B297)*1</f>
        <v>292</v>
      </c>
      <c r="B297" s="8" t="s">
        <v>107</v>
      </c>
      <c r="C297" s="9" t="s">
        <v>1163</v>
      </c>
      <c r="D297" s="9" t="s">
        <v>109</v>
      </c>
      <c r="E297" s="10" t="s">
        <v>110</v>
      </c>
      <c r="F297" s="9" t="s">
        <v>111</v>
      </c>
      <c r="G297" s="9" t="s">
        <v>61</v>
      </c>
      <c r="H297" s="9" t="s">
        <v>1156</v>
      </c>
      <c r="I297" s="8" t="s">
        <v>196</v>
      </c>
      <c r="J297" s="13" t="s">
        <v>9</v>
      </c>
      <c r="K297" s="13" t="s">
        <v>21</v>
      </c>
      <c r="L297" s="13" t="s">
        <v>45</v>
      </c>
      <c r="M297" s="8" t="s">
        <v>114</v>
      </c>
      <c r="N297" s="9">
        <v>25</v>
      </c>
      <c r="O297" s="9">
        <f t="shared" si="5"/>
        <v>25</v>
      </c>
      <c r="P297" s="8"/>
      <c r="Q297" s="8"/>
      <c r="R297" s="8"/>
      <c r="S297" s="9" t="s">
        <v>1164</v>
      </c>
      <c r="T297" s="9" t="s">
        <v>1165</v>
      </c>
      <c r="U297" s="8">
        <v>1</v>
      </c>
      <c r="V297" s="8">
        <v>15</v>
      </c>
      <c r="W297" s="8">
        <v>55</v>
      </c>
      <c r="X297" s="8">
        <v>15</v>
      </c>
      <c r="Y297" s="8" t="s">
        <v>117</v>
      </c>
      <c r="Z297" s="8" t="s">
        <v>118</v>
      </c>
      <c r="AA297" s="8" t="s">
        <v>1159</v>
      </c>
      <c r="AB297" s="17" t="s">
        <v>120</v>
      </c>
      <c r="AC297" s="17"/>
    </row>
    <row r="298" s="3" customFormat="1" ht="87" spans="1:29">
      <c r="A298" s="8">
        <f>SUBTOTAL(103,$B$6:B298)*1</f>
        <v>293</v>
      </c>
      <c r="B298" s="8" t="s">
        <v>107</v>
      </c>
      <c r="C298" s="9" t="s">
        <v>1166</v>
      </c>
      <c r="D298" s="9" t="s">
        <v>109</v>
      </c>
      <c r="E298" s="10" t="s">
        <v>110</v>
      </c>
      <c r="F298" s="9" t="s">
        <v>111</v>
      </c>
      <c r="G298" s="9" t="s">
        <v>61</v>
      </c>
      <c r="H298" s="9" t="s">
        <v>1167</v>
      </c>
      <c r="I298" s="8" t="s">
        <v>178</v>
      </c>
      <c r="J298" s="13" t="s">
        <v>9</v>
      </c>
      <c r="K298" s="13" t="s">
        <v>21</v>
      </c>
      <c r="L298" s="13" t="s">
        <v>42</v>
      </c>
      <c r="M298" s="8" t="s">
        <v>114</v>
      </c>
      <c r="N298" s="9">
        <v>7</v>
      </c>
      <c r="O298" s="9">
        <f t="shared" si="5"/>
        <v>7</v>
      </c>
      <c r="P298" s="8"/>
      <c r="Q298" s="8"/>
      <c r="R298" s="8"/>
      <c r="S298" s="9" t="s">
        <v>1168</v>
      </c>
      <c r="T298" s="9" t="s">
        <v>1169</v>
      </c>
      <c r="U298" s="8">
        <v>1</v>
      </c>
      <c r="V298" s="8">
        <v>25</v>
      </c>
      <c r="W298" s="8">
        <v>135</v>
      </c>
      <c r="X298" s="8">
        <v>44</v>
      </c>
      <c r="Y298" s="8" t="s">
        <v>117</v>
      </c>
      <c r="Z298" s="8" t="s">
        <v>118</v>
      </c>
      <c r="AA298" s="8" t="s">
        <v>1170</v>
      </c>
      <c r="AB298" s="17" t="s">
        <v>120</v>
      </c>
      <c r="AC298" s="17"/>
    </row>
    <row r="299" s="3" customFormat="1" ht="87" spans="1:29">
      <c r="A299" s="8">
        <f>SUBTOTAL(103,$B$6:B299)*1</f>
        <v>294</v>
      </c>
      <c r="B299" s="8" t="s">
        <v>107</v>
      </c>
      <c r="C299" s="9" t="s">
        <v>1171</v>
      </c>
      <c r="D299" s="9" t="s">
        <v>109</v>
      </c>
      <c r="E299" s="10" t="s">
        <v>110</v>
      </c>
      <c r="F299" s="9" t="s">
        <v>111</v>
      </c>
      <c r="G299" s="9" t="s">
        <v>61</v>
      </c>
      <c r="H299" s="9" t="s">
        <v>1167</v>
      </c>
      <c r="I299" s="8" t="s">
        <v>178</v>
      </c>
      <c r="J299" s="13" t="s">
        <v>9</v>
      </c>
      <c r="K299" s="13" t="s">
        <v>21</v>
      </c>
      <c r="L299" s="13" t="s">
        <v>42</v>
      </c>
      <c r="M299" s="8" t="s">
        <v>114</v>
      </c>
      <c r="N299" s="9">
        <v>9</v>
      </c>
      <c r="O299" s="9">
        <f t="shared" si="5"/>
        <v>9</v>
      </c>
      <c r="P299" s="8"/>
      <c r="Q299" s="8"/>
      <c r="R299" s="8"/>
      <c r="S299" s="9" t="s">
        <v>1172</v>
      </c>
      <c r="T299" s="9" t="s">
        <v>1173</v>
      </c>
      <c r="U299" s="8">
        <v>1</v>
      </c>
      <c r="V299" s="8">
        <v>52</v>
      </c>
      <c r="W299" s="8">
        <v>312</v>
      </c>
      <c r="X299" s="8">
        <v>63</v>
      </c>
      <c r="Y299" s="8" t="s">
        <v>117</v>
      </c>
      <c r="Z299" s="8" t="s">
        <v>118</v>
      </c>
      <c r="AA299" s="8" t="s">
        <v>1170</v>
      </c>
      <c r="AB299" s="17" t="s">
        <v>120</v>
      </c>
      <c r="AC299" s="17"/>
    </row>
    <row r="300" s="3" customFormat="1" ht="52.2" spans="1:29">
      <c r="A300" s="8">
        <f>SUBTOTAL(103,$B$6:B300)*1</f>
        <v>295</v>
      </c>
      <c r="B300" s="8" t="s">
        <v>107</v>
      </c>
      <c r="C300" s="9" t="s">
        <v>1174</v>
      </c>
      <c r="D300" s="9" t="s">
        <v>109</v>
      </c>
      <c r="E300" s="10" t="s">
        <v>110</v>
      </c>
      <c r="F300" s="9" t="s">
        <v>111</v>
      </c>
      <c r="G300" s="9" t="s">
        <v>61</v>
      </c>
      <c r="H300" s="9" t="s">
        <v>1167</v>
      </c>
      <c r="I300" s="8" t="s">
        <v>178</v>
      </c>
      <c r="J300" s="13" t="s">
        <v>9</v>
      </c>
      <c r="K300" s="13" t="s">
        <v>22</v>
      </c>
      <c r="L300" s="13" t="s">
        <v>46</v>
      </c>
      <c r="M300" s="8" t="s">
        <v>114</v>
      </c>
      <c r="N300" s="9">
        <v>4</v>
      </c>
      <c r="O300" s="9">
        <f t="shared" si="5"/>
        <v>4</v>
      </c>
      <c r="P300" s="8"/>
      <c r="Q300" s="8"/>
      <c r="R300" s="8"/>
      <c r="S300" s="9" t="s">
        <v>1175</v>
      </c>
      <c r="T300" s="9" t="s">
        <v>1176</v>
      </c>
      <c r="U300" s="8">
        <v>1</v>
      </c>
      <c r="V300" s="8">
        <v>52</v>
      </c>
      <c r="W300" s="8">
        <v>312</v>
      </c>
      <c r="X300" s="8">
        <v>63</v>
      </c>
      <c r="Y300" s="8" t="s">
        <v>117</v>
      </c>
      <c r="Z300" s="8" t="s">
        <v>118</v>
      </c>
      <c r="AA300" s="8" t="s">
        <v>1170</v>
      </c>
      <c r="AB300" s="17" t="s">
        <v>120</v>
      </c>
      <c r="AC300" s="17"/>
    </row>
    <row r="301" s="3" customFormat="1" ht="87" spans="1:29">
      <c r="A301" s="8">
        <f>SUBTOTAL(103,$B$6:B301)*1</f>
        <v>296</v>
      </c>
      <c r="B301" s="8" t="s">
        <v>107</v>
      </c>
      <c r="C301" s="9" t="s">
        <v>1177</v>
      </c>
      <c r="D301" s="9" t="s">
        <v>109</v>
      </c>
      <c r="E301" s="10" t="s">
        <v>110</v>
      </c>
      <c r="F301" s="9" t="s">
        <v>111</v>
      </c>
      <c r="G301" s="9" t="s">
        <v>61</v>
      </c>
      <c r="H301" s="9" t="s">
        <v>1178</v>
      </c>
      <c r="I301" s="8" t="s">
        <v>166</v>
      </c>
      <c r="J301" s="13" t="s">
        <v>127</v>
      </c>
      <c r="K301" s="13" t="s">
        <v>18</v>
      </c>
      <c r="L301" s="13" t="s">
        <v>38</v>
      </c>
      <c r="M301" s="8" t="s">
        <v>114</v>
      </c>
      <c r="N301" s="9">
        <v>30</v>
      </c>
      <c r="O301" s="9">
        <f t="shared" si="5"/>
        <v>30</v>
      </c>
      <c r="P301" s="8"/>
      <c r="Q301" s="8"/>
      <c r="R301" s="8"/>
      <c r="S301" s="9" t="s">
        <v>1179</v>
      </c>
      <c r="T301" s="9" t="s">
        <v>1180</v>
      </c>
      <c r="U301" s="8">
        <v>1</v>
      </c>
      <c r="V301" s="8">
        <v>435</v>
      </c>
      <c r="W301" s="8">
        <v>1735</v>
      </c>
      <c r="X301" s="8">
        <v>235</v>
      </c>
      <c r="Y301" s="8" t="s">
        <v>117</v>
      </c>
      <c r="Z301" s="8" t="s">
        <v>118</v>
      </c>
      <c r="AA301" s="8" t="s">
        <v>1181</v>
      </c>
      <c r="AB301" s="17" t="s">
        <v>120</v>
      </c>
      <c r="AC301" s="17"/>
    </row>
    <row r="302" s="3" customFormat="1" ht="87" spans="1:29">
      <c r="A302" s="8">
        <f>SUBTOTAL(103,$B$6:B302)*1</f>
        <v>297</v>
      </c>
      <c r="B302" s="8" t="s">
        <v>107</v>
      </c>
      <c r="C302" s="9" t="s">
        <v>1182</v>
      </c>
      <c r="D302" s="9" t="s">
        <v>109</v>
      </c>
      <c r="E302" s="10" t="s">
        <v>110</v>
      </c>
      <c r="F302" s="9" t="s">
        <v>111</v>
      </c>
      <c r="G302" s="9" t="s">
        <v>61</v>
      </c>
      <c r="H302" s="9" t="s">
        <v>1178</v>
      </c>
      <c r="I302" s="8" t="s">
        <v>166</v>
      </c>
      <c r="J302" s="13" t="s">
        <v>9</v>
      </c>
      <c r="K302" s="13" t="s">
        <v>21</v>
      </c>
      <c r="L302" s="13" t="s">
        <v>45</v>
      </c>
      <c r="M302" s="8" t="s">
        <v>114</v>
      </c>
      <c r="N302" s="9">
        <v>38</v>
      </c>
      <c r="O302" s="9">
        <f t="shared" si="5"/>
        <v>38</v>
      </c>
      <c r="P302" s="8"/>
      <c r="Q302" s="8"/>
      <c r="R302" s="8"/>
      <c r="S302" s="9" t="s">
        <v>1183</v>
      </c>
      <c r="T302" s="9" t="s">
        <v>1184</v>
      </c>
      <c r="U302" s="8">
        <v>1</v>
      </c>
      <c r="V302" s="8">
        <v>180</v>
      </c>
      <c r="W302" s="8">
        <v>720</v>
      </c>
      <c r="X302" s="8" t="s">
        <v>1185</v>
      </c>
      <c r="Y302" s="8" t="s">
        <v>117</v>
      </c>
      <c r="Z302" s="8" t="s">
        <v>118</v>
      </c>
      <c r="AA302" s="8" t="s">
        <v>1181</v>
      </c>
      <c r="AB302" s="17" t="s">
        <v>120</v>
      </c>
      <c r="AC302" s="17"/>
    </row>
    <row r="303" s="3" customFormat="1" ht="87" spans="1:29">
      <c r="A303" s="8">
        <f>SUBTOTAL(103,$B$6:B303)*1</f>
        <v>298</v>
      </c>
      <c r="B303" s="8" t="s">
        <v>107</v>
      </c>
      <c r="C303" s="9" t="s">
        <v>1186</v>
      </c>
      <c r="D303" s="9" t="s">
        <v>109</v>
      </c>
      <c r="E303" s="10" t="s">
        <v>110</v>
      </c>
      <c r="F303" s="9" t="s">
        <v>111</v>
      </c>
      <c r="G303" s="9" t="s">
        <v>61</v>
      </c>
      <c r="H303" s="9" t="s">
        <v>1178</v>
      </c>
      <c r="I303" s="8" t="s">
        <v>166</v>
      </c>
      <c r="J303" s="13" t="s">
        <v>9</v>
      </c>
      <c r="K303" s="13" t="s">
        <v>21</v>
      </c>
      <c r="L303" s="13" t="s">
        <v>42</v>
      </c>
      <c r="M303" s="8" t="s">
        <v>114</v>
      </c>
      <c r="N303" s="9">
        <v>15</v>
      </c>
      <c r="O303" s="9">
        <f t="shared" si="5"/>
        <v>15</v>
      </c>
      <c r="P303" s="8"/>
      <c r="Q303" s="8"/>
      <c r="R303" s="8"/>
      <c r="S303" s="9" t="s">
        <v>1187</v>
      </c>
      <c r="T303" s="9" t="s">
        <v>1188</v>
      </c>
      <c r="U303" s="8">
        <v>1</v>
      </c>
      <c r="V303" s="8">
        <v>150</v>
      </c>
      <c r="W303" s="8">
        <v>600</v>
      </c>
      <c r="X303" s="8">
        <v>140</v>
      </c>
      <c r="Y303" s="8" t="s">
        <v>117</v>
      </c>
      <c r="Z303" s="8" t="s">
        <v>118</v>
      </c>
      <c r="AA303" s="8" t="s">
        <v>1181</v>
      </c>
      <c r="AB303" s="17" t="s">
        <v>120</v>
      </c>
      <c r="AC303" s="17"/>
    </row>
    <row r="304" s="3" customFormat="1" ht="87" spans="1:29">
      <c r="A304" s="8">
        <f>SUBTOTAL(103,$B$6:B304)*1</f>
        <v>299</v>
      </c>
      <c r="B304" s="8" t="s">
        <v>107</v>
      </c>
      <c r="C304" s="9" t="s">
        <v>1189</v>
      </c>
      <c r="D304" s="9" t="s">
        <v>109</v>
      </c>
      <c r="E304" s="10" t="s">
        <v>110</v>
      </c>
      <c r="F304" s="9" t="s">
        <v>111</v>
      </c>
      <c r="G304" s="9" t="s">
        <v>61</v>
      </c>
      <c r="H304" s="9" t="s">
        <v>1178</v>
      </c>
      <c r="I304" s="8" t="s">
        <v>166</v>
      </c>
      <c r="J304" s="13" t="s">
        <v>9</v>
      </c>
      <c r="K304" s="13" t="s">
        <v>21</v>
      </c>
      <c r="L304" s="13" t="s">
        <v>42</v>
      </c>
      <c r="M304" s="8" t="s">
        <v>114</v>
      </c>
      <c r="N304" s="9">
        <v>7</v>
      </c>
      <c r="O304" s="9">
        <f t="shared" si="5"/>
        <v>7</v>
      </c>
      <c r="P304" s="8"/>
      <c r="Q304" s="8"/>
      <c r="R304" s="8"/>
      <c r="S304" s="9" t="s">
        <v>1190</v>
      </c>
      <c r="T304" s="9" t="s">
        <v>1191</v>
      </c>
      <c r="U304" s="8">
        <v>1</v>
      </c>
      <c r="V304" s="8">
        <v>50</v>
      </c>
      <c r="W304" s="8">
        <v>180</v>
      </c>
      <c r="X304" s="8">
        <v>62</v>
      </c>
      <c r="Y304" s="8" t="s">
        <v>117</v>
      </c>
      <c r="Z304" s="8" t="s">
        <v>118</v>
      </c>
      <c r="AA304" s="8" t="s">
        <v>1181</v>
      </c>
      <c r="AB304" s="17" t="s">
        <v>120</v>
      </c>
      <c r="AC304" s="17"/>
    </row>
    <row r="305" s="3" customFormat="1" ht="52.2" spans="1:29">
      <c r="A305" s="8">
        <f>SUBTOTAL(103,$B$6:B305)*1</f>
        <v>300</v>
      </c>
      <c r="B305" s="8" t="s">
        <v>107</v>
      </c>
      <c r="C305" s="9" t="s">
        <v>1192</v>
      </c>
      <c r="D305" s="9" t="s">
        <v>109</v>
      </c>
      <c r="E305" s="10" t="s">
        <v>110</v>
      </c>
      <c r="F305" s="9" t="s">
        <v>111</v>
      </c>
      <c r="G305" s="9" t="s">
        <v>61</v>
      </c>
      <c r="H305" s="9" t="s">
        <v>1178</v>
      </c>
      <c r="I305" s="8" t="s">
        <v>166</v>
      </c>
      <c r="J305" s="13" t="s">
        <v>9</v>
      </c>
      <c r="K305" s="13" t="s">
        <v>22</v>
      </c>
      <c r="L305" s="13" t="s">
        <v>47</v>
      </c>
      <c r="M305" s="8" t="s">
        <v>114</v>
      </c>
      <c r="N305" s="9">
        <v>12</v>
      </c>
      <c r="O305" s="9">
        <f t="shared" si="5"/>
        <v>12</v>
      </c>
      <c r="P305" s="8"/>
      <c r="Q305" s="8"/>
      <c r="R305" s="8"/>
      <c r="S305" s="9" t="s">
        <v>1193</v>
      </c>
      <c r="T305" s="9" t="s">
        <v>1194</v>
      </c>
      <c r="U305" s="8">
        <v>1</v>
      </c>
      <c r="V305" s="8">
        <v>40</v>
      </c>
      <c r="W305" s="8">
        <v>160</v>
      </c>
      <c r="X305" s="8">
        <v>56</v>
      </c>
      <c r="Y305" s="8" t="s">
        <v>117</v>
      </c>
      <c r="Z305" s="8" t="s">
        <v>118</v>
      </c>
      <c r="AA305" s="8" t="s">
        <v>1181</v>
      </c>
      <c r="AB305" s="17" t="s">
        <v>120</v>
      </c>
      <c r="AC305" s="17"/>
    </row>
    <row r="306" s="3" customFormat="1" ht="87" spans="1:29">
      <c r="A306" s="8">
        <f>SUBTOTAL(103,$B$6:B306)*1</f>
        <v>301</v>
      </c>
      <c r="B306" s="8" t="s">
        <v>107</v>
      </c>
      <c r="C306" s="9" t="s">
        <v>1195</v>
      </c>
      <c r="D306" s="9" t="s">
        <v>109</v>
      </c>
      <c r="E306" s="10" t="s">
        <v>110</v>
      </c>
      <c r="F306" s="9" t="s">
        <v>111</v>
      </c>
      <c r="G306" s="9" t="s">
        <v>61</v>
      </c>
      <c r="H306" s="9" t="s">
        <v>1178</v>
      </c>
      <c r="I306" s="8" t="s">
        <v>166</v>
      </c>
      <c r="J306" s="13" t="s">
        <v>9</v>
      </c>
      <c r="K306" s="13" t="s">
        <v>21</v>
      </c>
      <c r="L306" s="13" t="s">
        <v>45</v>
      </c>
      <c r="M306" s="8" t="s">
        <v>114</v>
      </c>
      <c r="N306" s="9">
        <v>19.5</v>
      </c>
      <c r="O306" s="9">
        <f t="shared" si="5"/>
        <v>19.5</v>
      </c>
      <c r="P306" s="8"/>
      <c r="Q306" s="8"/>
      <c r="R306" s="8"/>
      <c r="S306" s="9" t="s">
        <v>1196</v>
      </c>
      <c r="T306" s="9" t="s">
        <v>1197</v>
      </c>
      <c r="U306" s="8">
        <v>1</v>
      </c>
      <c r="V306" s="8">
        <v>180</v>
      </c>
      <c r="W306" s="8">
        <v>720</v>
      </c>
      <c r="X306" s="8" t="s">
        <v>1185</v>
      </c>
      <c r="Y306" s="8" t="s">
        <v>117</v>
      </c>
      <c r="Z306" s="8" t="s">
        <v>118</v>
      </c>
      <c r="AA306" s="8" t="s">
        <v>1181</v>
      </c>
      <c r="AB306" s="17" t="s">
        <v>120</v>
      </c>
      <c r="AC306" s="17"/>
    </row>
    <row r="307" s="3" customFormat="1" ht="87" spans="1:29">
      <c r="A307" s="8">
        <f>SUBTOTAL(103,$B$6:B307)*1</f>
        <v>302</v>
      </c>
      <c r="B307" s="8" t="s">
        <v>107</v>
      </c>
      <c r="C307" s="9" t="s">
        <v>1198</v>
      </c>
      <c r="D307" s="9" t="s">
        <v>109</v>
      </c>
      <c r="E307" s="10" t="s">
        <v>110</v>
      </c>
      <c r="F307" s="9" t="s">
        <v>111</v>
      </c>
      <c r="G307" s="9" t="s">
        <v>61</v>
      </c>
      <c r="H307" s="9" t="s">
        <v>1178</v>
      </c>
      <c r="I307" s="8" t="s">
        <v>166</v>
      </c>
      <c r="J307" s="13" t="s">
        <v>127</v>
      </c>
      <c r="K307" s="13" t="s">
        <v>15</v>
      </c>
      <c r="L307" s="13" t="s">
        <v>26</v>
      </c>
      <c r="M307" s="8" t="s">
        <v>114</v>
      </c>
      <c r="N307" s="9">
        <v>48</v>
      </c>
      <c r="O307" s="9">
        <f t="shared" si="5"/>
        <v>48</v>
      </c>
      <c r="P307" s="8"/>
      <c r="Q307" s="8"/>
      <c r="R307" s="8"/>
      <c r="S307" s="9" t="s">
        <v>1199</v>
      </c>
      <c r="T307" s="9" t="s">
        <v>1200</v>
      </c>
      <c r="U307" s="8">
        <v>1</v>
      </c>
      <c r="V307" s="8">
        <v>60</v>
      </c>
      <c r="W307" s="8">
        <v>240</v>
      </c>
      <c r="X307" s="8">
        <v>68</v>
      </c>
      <c r="Y307" s="8" t="s">
        <v>117</v>
      </c>
      <c r="Z307" s="8" t="s">
        <v>118</v>
      </c>
      <c r="AA307" s="8" t="s">
        <v>1181</v>
      </c>
      <c r="AB307" s="17" t="s">
        <v>120</v>
      </c>
      <c r="AC307" s="17"/>
    </row>
    <row r="308" s="3" customFormat="1" ht="87" spans="1:29">
      <c r="A308" s="8">
        <f>SUBTOTAL(103,$B$6:B308)*1</f>
        <v>303</v>
      </c>
      <c r="B308" s="8" t="s">
        <v>107</v>
      </c>
      <c r="C308" s="9" t="s">
        <v>1201</v>
      </c>
      <c r="D308" s="9" t="s">
        <v>109</v>
      </c>
      <c r="E308" s="10" t="s">
        <v>110</v>
      </c>
      <c r="F308" s="9" t="s">
        <v>111</v>
      </c>
      <c r="G308" s="9" t="s">
        <v>61</v>
      </c>
      <c r="H308" s="9" t="s">
        <v>1202</v>
      </c>
      <c r="I308" s="8"/>
      <c r="J308" s="13" t="s">
        <v>127</v>
      </c>
      <c r="K308" s="13" t="s">
        <v>15</v>
      </c>
      <c r="L308" s="13" t="s">
        <v>31</v>
      </c>
      <c r="M308" s="8" t="s">
        <v>114</v>
      </c>
      <c r="N308" s="9">
        <v>49</v>
      </c>
      <c r="O308" s="9">
        <f t="shared" si="5"/>
        <v>49</v>
      </c>
      <c r="P308" s="8"/>
      <c r="Q308" s="8"/>
      <c r="R308" s="8"/>
      <c r="S308" s="9" t="s">
        <v>1203</v>
      </c>
      <c r="T308" s="9" t="s">
        <v>1204</v>
      </c>
      <c r="U308" s="8">
        <v>2</v>
      </c>
      <c r="V308" s="8">
        <v>187</v>
      </c>
      <c r="W308" s="8">
        <v>536</v>
      </c>
      <c r="X308" s="8">
        <v>45</v>
      </c>
      <c r="Y308" s="8" t="s">
        <v>117</v>
      </c>
      <c r="Z308" s="8" t="s">
        <v>118</v>
      </c>
      <c r="AA308" s="8" t="s">
        <v>1205</v>
      </c>
      <c r="AB308" s="17" t="s">
        <v>120</v>
      </c>
      <c r="AC308" s="17"/>
    </row>
    <row r="309" s="3" customFormat="1" ht="52.2" spans="1:29">
      <c r="A309" s="8">
        <f>SUBTOTAL(103,$B$6:B309)*1</f>
        <v>304</v>
      </c>
      <c r="B309" s="8" t="s">
        <v>107</v>
      </c>
      <c r="C309" s="9" t="s">
        <v>1206</v>
      </c>
      <c r="D309" s="9" t="s">
        <v>109</v>
      </c>
      <c r="E309" s="10" t="s">
        <v>110</v>
      </c>
      <c r="F309" s="9" t="s">
        <v>111</v>
      </c>
      <c r="G309" s="9" t="s">
        <v>62</v>
      </c>
      <c r="H309" s="9" t="s">
        <v>1207</v>
      </c>
      <c r="I309" s="8" t="s">
        <v>178</v>
      </c>
      <c r="J309" s="13" t="s">
        <v>127</v>
      </c>
      <c r="K309" s="13" t="s">
        <v>15</v>
      </c>
      <c r="L309" s="13" t="s">
        <v>31</v>
      </c>
      <c r="M309" s="8" t="s">
        <v>114</v>
      </c>
      <c r="N309" s="9">
        <v>180</v>
      </c>
      <c r="O309" s="9">
        <f t="shared" ref="O309:O372" si="6">N309</f>
        <v>180</v>
      </c>
      <c r="P309" s="8"/>
      <c r="Q309" s="8"/>
      <c r="R309" s="8"/>
      <c r="S309" s="9" t="s">
        <v>1208</v>
      </c>
      <c r="T309" s="9" t="s">
        <v>1209</v>
      </c>
      <c r="U309" s="8"/>
      <c r="V309" s="8">
        <v>59</v>
      </c>
      <c r="W309" s="8">
        <v>265</v>
      </c>
      <c r="X309" s="8">
        <v>79</v>
      </c>
      <c r="Y309" s="8" t="s">
        <v>117</v>
      </c>
      <c r="Z309" s="8" t="s">
        <v>118</v>
      </c>
      <c r="AA309" s="8" t="str">
        <f t="shared" ref="AA309:AA365" si="7">H309&amp;"民委员会"</f>
        <v>白石村民委员会</v>
      </c>
      <c r="AB309" s="17" t="s">
        <v>120</v>
      </c>
      <c r="AC309" s="17"/>
    </row>
    <row r="310" s="3" customFormat="1" ht="52.2" spans="1:29">
      <c r="A310" s="8">
        <f>SUBTOTAL(103,$B$6:B310)*1</f>
        <v>305</v>
      </c>
      <c r="B310" s="8" t="s">
        <v>107</v>
      </c>
      <c r="C310" s="9" t="s">
        <v>1210</v>
      </c>
      <c r="D310" s="9" t="s">
        <v>109</v>
      </c>
      <c r="E310" s="10" t="s">
        <v>110</v>
      </c>
      <c r="F310" s="9" t="s">
        <v>111</v>
      </c>
      <c r="G310" s="9" t="s">
        <v>62</v>
      </c>
      <c r="H310" s="9" t="s">
        <v>1207</v>
      </c>
      <c r="I310" s="8" t="s">
        <v>178</v>
      </c>
      <c r="J310" s="13" t="s">
        <v>127</v>
      </c>
      <c r="K310" s="13" t="s">
        <v>17</v>
      </c>
      <c r="L310" s="13" t="s">
        <v>35</v>
      </c>
      <c r="M310" s="8" t="s">
        <v>114</v>
      </c>
      <c r="N310" s="9">
        <v>120</v>
      </c>
      <c r="O310" s="9">
        <f t="shared" si="6"/>
        <v>120</v>
      </c>
      <c r="P310" s="8"/>
      <c r="Q310" s="8"/>
      <c r="R310" s="8"/>
      <c r="S310" s="9" t="s">
        <v>1211</v>
      </c>
      <c r="T310" s="9" t="s">
        <v>1209</v>
      </c>
      <c r="U310" s="8"/>
      <c r="V310" s="8">
        <v>59</v>
      </c>
      <c r="W310" s="8">
        <v>265</v>
      </c>
      <c r="X310" s="8">
        <v>79</v>
      </c>
      <c r="Y310" s="8" t="s">
        <v>117</v>
      </c>
      <c r="Z310" s="8" t="s">
        <v>118</v>
      </c>
      <c r="AA310" s="8" t="str">
        <f t="shared" si="7"/>
        <v>白石村民委员会</v>
      </c>
      <c r="AB310" s="17" t="s">
        <v>120</v>
      </c>
      <c r="AC310" s="17"/>
    </row>
    <row r="311" s="3" customFormat="1" ht="87" spans="1:29">
      <c r="A311" s="8">
        <f>SUBTOTAL(103,$B$6:B311)*1</f>
        <v>306</v>
      </c>
      <c r="B311" s="8" t="s">
        <v>107</v>
      </c>
      <c r="C311" s="9" t="s">
        <v>1212</v>
      </c>
      <c r="D311" s="9" t="s">
        <v>109</v>
      </c>
      <c r="E311" s="10" t="s">
        <v>110</v>
      </c>
      <c r="F311" s="9" t="s">
        <v>111</v>
      </c>
      <c r="G311" s="9" t="s">
        <v>62</v>
      </c>
      <c r="H311" s="9" t="s">
        <v>1207</v>
      </c>
      <c r="I311" s="8" t="s">
        <v>178</v>
      </c>
      <c r="J311" s="13" t="s">
        <v>9</v>
      </c>
      <c r="K311" s="13" t="s">
        <v>21</v>
      </c>
      <c r="L311" s="13" t="s">
        <v>42</v>
      </c>
      <c r="M311" s="8" t="s">
        <v>114</v>
      </c>
      <c r="N311" s="9">
        <v>260</v>
      </c>
      <c r="O311" s="9">
        <f t="shared" si="6"/>
        <v>260</v>
      </c>
      <c r="P311" s="8"/>
      <c r="Q311" s="8"/>
      <c r="R311" s="8"/>
      <c r="S311" s="9" t="s">
        <v>1213</v>
      </c>
      <c r="T311" s="9" t="s">
        <v>1214</v>
      </c>
      <c r="U311" s="8"/>
      <c r="V311" s="8">
        <v>65</v>
      </c>
      <c r="W311" s="8">
        <v>292</v>
      </c>
      <c r="X311" s="8">
        <v>87</v>
      </c>
      <c r="Y311" s="8" t="s">
        <v>117</v>
      </c>
      <c r="Z311" s="8" t="s">
        <v>118</v>
      </c>
      <c r="AA311" s="8" t="str">
        <f t="shared" si="7"/>
        <v>白石村民委员会</v>
      </c>
      <c r="AB311" s="17" t="s">
        <v>120</v>
      </c>
      <c r="AC311" s="17"/>
    </row>
    <row r="312" s="3" customFormat="1" ht="87" spans="1:29">
      <c r="A312" s="8">
        <f>SUBTOTAL(103,$B$6:B312)*1</f>
        <v>307</v>
      </c>
      <c r="B312" s="8" t="s">
        <v>107</v>
      </c>
      <c r="C312" s="9" t="s">
        <v>1215</v>
      </c>
      <c r="D312" s="9" t="s">
        <v>109</v>
      </c>
      <c r="E312" s="10" t="s">
        <v>110</v>
      </c>
      <c r="F312" s="9" t="s">
        <v>111</v>
      </c>
      <c r="G312" s="9" t="s">
        <v>62</v>
      </c>
      <c r="H312" s="9" t="s">
        <v>1207</v>
      </c>
      <c r="I312" s="8" t="s">
        <v>178</v>
      </c>
      <c r="J312" s="13" t="s">
        <v>9</v>
      </c>
      <c r="K312" s="13" t="s">
        <v>21</v>
      </c>
      <c r="L312" s="13" t="s">
        <v>42</v>
      </c>
      <c r="M312" s="8" t="s">
        <v>114</v>
      </c>
      <c r="N312" s="9">
        <v>38</v>
      </c>
      <c r="O312" s="9">
        <f t="shared" si="6"/>
        <v>38</v>
      </c>
      <c r="P312" s="8"/>
      <c r="Q312" s="8"/>
      <c r="R312" s="8"/>
      <c r="S312" s="9" t="s">
        <v>1216</v>
      </c>
      <c r="T312" s="9" t="s">
        <v>1217</v>
      </c>
      <c r="U312" s="8"/>
      <c r="V312" s="8">
        <v>35</v>
      </c>
      <c r="W312" s="8">
        <v>175</v>
      </c>
      <c r="X312" s="8">
        <v>47</v>
      </c>
      <c r="Y312" s="8" t="s">
        <v>117</v>
      </c>
      <c r="Z312" s="8" t="s">
        <v>118</v>
      </c>
      <c r="AA312" s="8" t="str">
        <f t="shared" si="7"/>
        <v>白石村民委员会</v>
      </c>
      <c r="AB312" s="17" t="s">
        <v>120</v>
      </c>
      <c r="AC312" s="17"/>
    </row>
    <row r="313" s="3" customFormat="1" ht="52.2" spans="1:29">
      <c r="A313" s="8">
        <f>SUBTOTAL(103,$B$6:B313)*1</f>
        <v>308</v>
      </c>
      <c r="B313" s="8" t="s">
        <v>107</v>
      </c>
      <c r="C313" s="9" t="s">
        <v>6</v>
      </c>
      <c r="D313" s="9" t="s">
        <v>109</v>
      </c>
      <c r="E313" s="10" t="s">
        <v>110</v>
      </c>
      <c r="F313" s="9" t="s">
        <v>111</v>
      </c>
      <c r="G313" s="9" t="s">
        <v>62</v>
      </c>
      <c r="H313" s="9" t="s">
        <v>1218</v>
      </c>
      <c r="I313" s="8" t="s">
        <v>196</v>
      </c>
      <c r="J313" s="13" t="s">
        <v>127</v>
      </c>
      <c r="K313" s="13" t="s">
        <v>15</v>
      </c>
      <c r="L313" s="13" t="s">
        <v>27</v>
      </c>
      <c r="M313" s="8" t="s">
        <v>114</v>
      </c>
      <c r="N313" s="9">
        <v>200</v>
      </c>
      <c r="O313" s="9">
        <f t="shared" si="6"/>
        <v>200</v>
      </c>
      <c r="P313" s="8"/>
      <c r="Q313" s="8"/>
      <c r="R313" s="8"/>
      <c r="S313" s="9" t="s">
        <v>1219</v>
      </c>
      <c r="T313" s="9" t="s">
        <v>1220</v>
      </c>
      <c r="U313" s="8">
        <v>1</v>
      </c>
      <c r="V313" s="8">
        <v>50</v>
      </c>
      <c r="W313" s="8">
        <v>157</v>
      </c>
      <c r="X313" s="8">
        <v>67</v>
      </c>
      <c r="Y313" s="8" t="s">
        <v>117</v>
      </c>
      <c r="Z313" s="8" t="s">
        <v>118</v>
      </c>
      <c r="AA313" s="8" t="str">
        <f t="shared" si="7"/>
        <v>白竹村民委员会</v>
      </c>
      <c r="AB313" s="17" t="s">
        <v>120</v>
      </c>
      <c r="AC313" s="17"/>
    </row>
    <row r="314" s="3" customFormat="1" ht="52.2" spans="1:29">
      <c r="A314" s="8">
        <f>SUBTOTAL(103,$B$6:B314)*1</f>
        <v>309</v>
      </c>
      <c r="B314" s="8" t="s">
        <v>107</v>
      </c>
      <c r="C314" s="9" t="s">
        <v>1221</v>
      </c>
      <c r="D314" s="9" t="s">
        <v>109</v>
      </c>
      <c r="E314" s="10" t="s">
        <v>110</v>
      </c>
      <c r="F314" s="9" t="s">
        <v>111</v>
      </c>
      <c r="G314" s="9" t="s">
        <v>62</v>
      </c>
      <c r="H314" s="9" t="s">
        <v>1218</v>
      </c>
      <c r="I314" s="8" t="s">
        <v>196</v>
      </c>
      <c r="J314" s="13" t="s">
        <v>127</v>
      </c>
      <c r="K314" s="13" t="s">
        <v>15</v>
      </c>
      <c r="L314" s="13" t="s">
        <v>29</v>
      </c>
      <c r="M314" s="8" t="s">
        <v>114</v>
      </c>
      <c r="N314" s="9">
        <v>100</v>
      </c>
      <c r="O314" s="9">
        <f t="shared" si="6"/>
        <v>100</v>
      </c>
      <c r="P314" s="8"/>
      <c r="Q314" s="8"/>
      <c r="R314" s="8"/>
      <c r="S314" s="9" t="s">
        <v>1222</v>
      </c>
      <c r="T314" s="9" t="s">
        <v>1223</v>
      </c>
      <c r="U314" s="8">
        <v>1</v>
      </c>
      <c r="V314" s="8">
        <v>30</v>
      </c>
      <c r="W314" s="8">
        <v>135</v>
      </c>
      <c r="X314" s="8">
        <v>40</v>
      </c>
      <c r="Y314" s="8" t="s">
        <v>117</v>
      </c>
      <c r="Z314" s="8" t="s">
        <v>453</v>
      </c>
      <c r="AA314" s="8" t="str">
        <f t="shared" si="7"/>
        <v>白竹村民委员会</v>
      </c>
      <c r="AB314" s="17" t="s">
        <v>120</v>
      </c>
      <c r="AC314" s="17"/>
    </row>
    <row r="315" s="3" customFormat="1" ht="69.6" spans="1:29">
      <c r="A315" s="8">
        <f>SUBTOTAL(103,$B$6:B315)*1</f>
        <v>310</v>
      </c>
      <c r="B315" s="8" t="s">
        <v>107</v>
      </c>
      <c r="C315" s="9" t="s">
        <v>6</v>
      </c>
      <c r="D315" s="9" t="s">
        <v>109</v>
      </c>
      <c r="E315" s="10" t="s">
        <v>110</v>
      </c>
      <c r="F315" s="9" t="s">
        <v>111</v>
      </c>
      <c r="G315" s="9" t="s">
        <v>62</v>
      </c>
      <c r="H315" s="9" t="s">
        <v>1218</v>
      </c>
      <c r="I315" s="8" t="s">
        <v>196</v>
      </c>
      <c r="J315" s="13" t="s">
        <v>127</v>
      </c>
      <c r="K315" s="13" t="s">
        <v>7</v>
      </c>
      <c r="L315" s="13" t="s">
        <v>7</v>
      </c>
      <c r="M315" s="8" t="s">
        <v>114</v>
      </c>
      <c r="N315" s="9">
        <v>45</v>
      </c>
      <c r="O315" s="9">
        <f t="shared" si="6"/>
        <v>45</v>
      </c>
      <c r="P315" s="8"/>
      <c r="Q315" s="8"/>
      <c r="R315" s="8"/>
      <c r="S315" s="9" t="s">
        <v>1224</v>
      </c>
      <c r="T315" s="9" t="s">
        <v>1225</v>
      </c>
      <c r="U315" s="8">
        <v>1</v>
      </c>
      <c r="V315" s="8">
        <v>455</v>
      </c>
      <c r="W315" s="8">
        <v>2047</v>
      </c>
      <c r="X315" s="8">
        <v>614</v>
      </c>
      <c r="Y315" s="8" t="s">
        <v>117</v>
      </c>
      <c r="Z315" s="8" t="s">
        <v>118</v>
      </c>
      <c r="AA315" s="8" t="str">
        <f t="shared" si="7"/>
        <v>白竹村民委员会</v>
      </c>
      <c r="AB315" s="17" t="s">
        <v>120</v>
      </c>
      <c r="AC315" s="17"/>
    </row>
    <row r="316" s="3" customFormat="1" ht="69.6" spans="1:29">
      <c r="A316" s="8">
        <f>SUBTOTAL(103,$B$6:B316)*1</f>
        <v>311</v>
      </c>
      <c r="B316" s="8" t="s">
        <v>107</v>
      </c>
      <c r="C316" s="9" t="s">
        <v>1226</v>
      </c>
      <c r="D316" s="9" t="s">
        <v>109</v>
      </c>
      <c r="E316" s="10" t="s">
        <v>110</v>
      </c>
      <c r="F316" s="9" t="s">
        <v>111</v>
      </c>
      <c r="G316" s="9" t="s">
        <v>62</v>
      </c>
      <c r="H316" s="9" t="s">
        <v>1218</v>
      </c>
      <c r="I316" s="8" t="s">
        <v>196</v>
      </c>
      <c r="J316" s="13" t="s">
        <v>113</v>
      </c>
      <c r="K316" s="13" t="s">
        <v>25</v>
      </c>
      <c r="L316" s="13" t="s">
        <v>51</v>
      </c>
      <c r="M316" s="8" t="s">
        <v>114</v>
      </c>
      <c r="N316" s="9">
        <v>5</v>
      </c>
      <c r="O316" s="9">
        <f t="shared" si="6"/>
        <v>5</v>
      </c>
      <c r="P316" s="8"/>
      <c r="Q316" s="8"/>
      <c r="R316" s="8"/>
      <c r="S316" s="9" t="s">
        <v>1227</v>
      </c>
      <c r="T316" s="9" t="s">
        <v>1228</v>
      </c>
      <c r="U316" s="8">
        <v>1</v>
      </c>
      <c r="V316" s="8">
        <v>455</v>
      </c>
      <c r="W316" s="8">
        <v>2047</v>
      </c>
      <c r="X316" s="8">
        <v>614</v>
      </c>
      <c r="Y316" s="8" t="s">
        <v>117</v>
      </c>
      <c r="Z316" s="8" t="s">
        <v>403</v>
      </c>
      <c r="AA316" s="8" t="str">
        <f t="shared" si="7"/>
        <v>白竹村民委员会</v>
      </c>
      <c r="AB316" s="17" t="s">
        <v>120</v>
      </c>
      <c r="AC316" s="17"/>
    </row>
    <row r="317" s="3" customFormat="1" ht="52.2" spans="1:29">
      <c r="A317" s="8">
        <f>SUBTOTAL(103,$B$6:B317)*1</f>
        <v>312</v>
      </c>
      <c r="B317" s="8" t="s">
        <v>107</v>
      </c>
      <c r="C317" s="9" t="s">
        <v>1229</v>
      </c>
      <c r="D317" s="9" t="s">
        <v>109</v>
      </c>
      <c r="E317" s="10" t="s">
        <v>110</v>
      </c>
      <c r="F317" s="9" t="s">
        <v>111</v>
      </c>
      <c r="G317" s="9" t="s">
        <v>62</v>
      </c>
      <c r="H317" s="9" t="s">
        <v>1230</v>
      </c>
      <c r="I317" s="8" t="s">
        <v>166</v>
      </c>
      <c r="J317" s="13" t="s">
        <v>127</v>
      </c>
      <c r="K317" s="13" t="s">
        <v>15</v>
      </c>
      <c r="L317" s="13" t="s">
        <v>27</v>
      </c>
      <c r="M317" s="8" t="s">
        <v>114</v>
      </c>
      <c r="N317" s="9">
        <v>80</v>
      </c>
      <c r="O317" s="9">
        <f t="shared" si="6"/>
        <v>80</v>
      </c>
      <c r="P317" s="8"/>
      <c r="Q317" s="8"/>
      <c r="R317" s="8"/>
      <c r="S317" s="9" t="s">
        <v>1231</v>
      </c>
      <c r="T317" s="9" t="s">
        <v>1232</v>
      </c>
      <c r="U317" s="8">
        <v>1</v>
      </c>
      <c r="V317" s="8">
        <v>50</v>
      </c>
      <c r="W317" s="8">
        <v>225</v>
      </c>
      <c r="X317" s="8">
        <v>67</v>
      </c>
      <c r="Y317" s="8" t="s">
        <v>117</v>
      </c>
      <c r="Z317" s="8" t="s">
        <v>118</v>
      </c>
      <c r="AA317" s="8" t="str">
        <f t="shared" si="7"/>
        <v>北寨村民委员会</v>
      </c>
      <c r="AB317" s="17" t="s">
        <v>120</v>
      </c>
      <c r="AC317" s="17"/>
    </row>
    <row r="318" s="3" customFormat="1" ht="69.6" spans="1:29">
      <c r="A318" s="8">
        <f>SUBTOTAL(103,$B$6:B318)*1</f>
        <v>313</v>
      </c>
      <c r="B318" s="8" t="s">
        <v>107</v>
      </c>
      <c r="C318" s="9" t="s">
        <v>1233</v>
      </c>
      <c r="D318" s="9" t="s">
        <v>109</v>
      </c>
      <c r="E318" s="10" t="s">
        <v>110</v>
      </c>
      <c r="F318" s="9" t="s">
        <v>111</v>
      </c>
      <c r="G318" s="9" t="s">
        <v>62</v>
      </c>
      <c r="H318" s="9" t="s">
        <v>1230</v>
      </c>
      <c r="I318" s="8" t="s">
        <v>166</v>
      </c>
      <c r="J318" s="13" t="s">
        <v>127</v>
      </c>
      <c r="K318" s="13" t="s">
        <v>18</v>
      </c>
      <c r="L318" s="13" t="s">
        <v>38</v>
      </c>
      <c r="M318" s="8" t="s">
        <v>114</v>
      </c>
      <c r="N318" s="9">
        <v>10</v>
      </c>
      <c r="O318" s="9">
        <f t="shared" si="6"/>
        <v>10</v>
      </c>
      <c r="P318" s="8"/>
      <c r="Q318" s="8"/>
      <c r="R318" s="8"/>
      <c r="S318" s="9" t="s">
        <v>1234</v>
      </c>
      <c r="T318" s="9" t="s">
        <v>1235</v>
      </c>
      <c r="U318" s="8">
        <v>1</v>
      </c>
      <c r="V318" s="8">
        <v>20</v>
      </c>
      <c r="W318" s="8">
        <v>90</v>
      </c>
      <c r="X318" s="8">
        <v>27</v>
      </c>
      <c r="Y318" s="8" t="s">
        <v>117</v>
      </c>
      <c r="Z318" s="8" t="s">
        <v>118</v>
      </c>
      <c r="AA318" s="8" t="str">
        <f t="shared" si="7"/>
        <v>北寨村民委员会</v>
      </c>
      <c r="AB318" s="17" t="s">
        <v>120</v>
      </c>
      <c r="AC318" s="17"/>
    </row>
    <row r="319" s="3" customFormat="1" ht="87" spans="1:29">
      <c r="A319" s="8">
        <f>SUBTOTAL(103,$B$6:B319)*1</f>
        <v>314</v>
      </c>
      <c r="B319" s="8" t="s">
        <v>107</v>
      </c>
      <c r="C319" s="9" t="s">
        <v>1236</v>
      </c>
      <c r="D319" s="9" t="s">
        <v>109</v>
      </c>
      <c r="E319" s="10" t="s">
        <v>110</v>
      </c>
      <c r="F319" s="9" t="s">
        <v>111</v>
      </c>
      <c r="G319" s="9" t="s">
        <v>62</v>
      </c>
      <c r="H319" s="9" t="s">
        <v>1230</v>
      </c>
      <c r="I319" s="8" t="s">
        <v>166</v>
      </c>
      <c r="J319" s="13" t="s">
        <v>9</v>
      </c>
      <c r="K319" s="13" t="s">
        <v>21</v>
      </c>
      <c r="L319" s="13" t="s">
        <v>45</v>
      </c>
      <c r="M319" s="8" t="s">
        <v>114</v>
      </c>
      <c r="N319" s="9">
        <v>25</v>
      </c>
      <c r="O319" s="9">
        <f t="shared" si="6"/>
        <v>25</v>
      </c>
      <c r="P319" s="8"/>
      <c r="Q319" s="8"/>
      <c r="R319" s="8"/>
      <c r="S319" s="9" t="s">
        <v>1237</v>
      </c>
      <c r="T319" s="9" t="s">
        <v>1238</v>
      </c>
      <c r="U319" s="8">
        <v>1</v>
      </c>
      <c r="V319" s="8">
        <v>56</v>
      </c>
      <c r="W319" s="8">
        <v>252</v>
      </c>
      <c r="X319" s="8">
        <v>75</v>
      </c>
      <c r="Y319" s="8" t="s">
        <v>117</v>
      </c>
      <c r="Z319" s="8" t="s">
        <v>118</v>
      </c>
      <c r="AA319" s="8" t="str">
        <f t="shared" si="7"/>
        <v>北寨村民委员会</v>
      </c>
      <c r="AB319" s="17" t="s">
        <v>120</v>
      </c>
      <c r="AC319" s="17"/>
    </row>
    <row r="320" s="3" customFormat="1" ht="87" spans="1:29">
      <c r="A320" s="8">
        <f>SUBTOTAL(103,$B$6:B320)*1</f>
        <v>315</v>
      </c>
      <c r="B320" s="8" t="s">
        <v>107</v>
      </c>
      <c r="C320" s="9" t="s">
        <v>1239</v>
      </c>
      <c r="D320" s="9" t="s">
        <v>109</v>
      </c>
      <c r="E320" s="10" t="s">
        <v>110</v>
      </c>
      <c r="F320" s="9" t="s">
        <v>111</v>
      </c>
      <c r="G320" s="9" t="s">
        <v>62</v>
      </c>
      <c r="H320" s="9" t="s">
        <v>1230</v>
      </c>
      <c r="I320" s="8" t="s">
        <v>166</v>
      </c>
      <c r="J320" s="13" t="s">
        <v>9</v>
      </c>
      <c r="K320" s="13" t="s">
        <v>21</v>
      </c>
      <c r="L320" s="13" t="s">
        <v>44</v>
      </c>
      <c r="M320" s="8" t="s">
        <v>114</v>
      </c>
      <c r="N320" s="9">
        <v>10</v>
      </c>
      <c r="O320" s="9">
        <f t="shared" si="6"/>
        <v>10</v>
      </c>
      <c r="P320" s="8"/>
      <c r="Q320" s="8"/>
      <c r="R320" s="8"/>
      <c r="S320" s="9" t="s">
        <v>1240</v>
      </c>
      <c r="T320" s="9" t="s">
        <v>1241</v>
      </c>
      <c r="U320" s="8"/>
      <c r="V320" s="8">
        <v>173</v>
      </c>
      <c r="W320" s="8">
        <v>778</v>
      </c>
      <c r="X320" s="8">
        <v>233</v>
      </c>
      <c r="Y320" s="8" t="s">
        <v>117</v>
      </c>
      <c r="Z320" s="8" t="s">
        <v>133</v>
      </c>
      <c r="AA320" s="8" t="str">
        <f t="shared" si="7"/>
        <v>北寨村民委员会</v>
      </c>
      <c r="AB320" s="17" t="s">
        <v>120</v>
      </c>
      <c r="AC320" s="17"/>
    </row>
    <row r="321" s="3" customFormat="1" ht="87" spans="1:29">
      <c r="A321" s="8">
        <f>SUBTOTAL(103,$B$6:B321)*1</f>
        <v>316</v>
      </c>
      <c r="B321" s="8" t="s">
        <v>107</v>
      </c>
      <c r="C321" s="9" t="s">
        <v>1242</v>
      </c>
      <c r="D321" s="9"/>
      <c r="E321" s="10" t="s">
        <v>110</v>
      </c>
      <c r="F321" s="9" t="s">
        <v>111</v>
      </c>
      <c r="G321" s="9" t="s">
        <v>62</v>
      </c>
      <c r="H321" s="9" t="s">
        <v>1243</v>
      </c>
      <c r="I321" s="8" t="s">
        <v>196</v>
      </c>
      <c r="J321" s="13" t="s">
        <v>9</v>
      </c>
      <c r="K321" s="13" t="s">
        <v>21</v>
      </c>
      <c r="L321" s="13" t="s">
        <v>45</v>
      </c>
      <c r="M321" s="8" t="s">
        <v>114</v>
      </c>
      <c r="N321" s="9">
        <v>12</v>
      </c>
      <c r="O321" s="9">
        <f t="shared" si="6"/>
        <v>12</v>
      </c>
      <c r="P321" s="8"/>
      <c r="Q321" s="8"/>
      <c r="R321" s="8"/>
      <c r="S321" s="9" t="s">
        <v>1244</v>
      </c>
      <c r="T321" s="9" t="s">
        <v>1245</v>
      </c>
      <c r="U321" s="8"/>
      <c r="V321" s="8">
        <v>113</v>
      </c>
      <c r="W321" s="8">
        <v>508</v>
      </c>
      <c r="X321" s="8">
        <v>152</v>
      </c>
      <c r="Y321" s="8" t="s">
        <v>117</v>
      </c>
      <c r="Z321" s="8" t="s">
        <v>118</v>
      </c>
      <c r="AA321" s="8" t="str">
        <f t="shared" si="7"/>
        <v>晨光村民委员会</v>
      </c>
      <c r="AB321" s="17" t="s">
        <v>120</v>
      </c>
      <c r="AC321" s="17"/>
    </row>
    <row r="322" s="3" customFormat="1" ht="87" spans="1:29">
      <c r="A322" s="8">
        <f>SUBTOTAL(103,$B$6:B322)*1</f>
        <v>317</v>
      </c>
      <c r="B322" s="8" t="s">
        <v>107</v>
      </c>
      <c r="C322" s="9" t="s">
        <v>1246</v>
      </c>
      <c r="D322" s="9"/>
      <c r="E322" s="10" t="s">
        <v>110</v>
      </c>
      <c r="F322" s="9" t="s">
        <v>111</v>
      </c>
      <c r="G322" s="9" t="s">
        <v>62</v>
      </c>
      <c r="H322" s="9" t="s">
        <v>1243</v>
      </c>
      <c r="I322" s="8" t="s">
        <v>196</v>
      </c>
      <c r="J322" s="13" t="s">
        <v>9</v>
      </c>
      <c r="K322" s="13" t="s">
        <v>21</v>
      </c>
      <c r="L322" s="13" t="s">
        <v>45</v>
      </c>
      <c r="M322" s="8" t="s">
        <v>114</v>
      </c>
      <c r="N322" s="9">
        <v>20</v>
      </c>
      <c r="O322" s="9">
        <f t="shared" si="6"/>
        <v>20</v>
      </c>
      <c r="P322" s="8"/>
      <c r="Q322" s="8"/>
      <c r="R322" s="8"/>
      <c r="S322" s="9" t="s">
        <v>1247</v>
      </c>
      <c r="T322" s="9" t="s">
        <v>1248</v>
      </c>
      <c r="U322" s="8"/>
      <c r="V322" s="8">
        <v>80</v>
      </c>
      <c r="W322" s="8">
        <v>360</v>
      </c>
      <c r="X322" s="8">
        <v>108</v>
      </c>
      <c r="Y322" s="8" t="s">
        <v>117</v>
      </c>
      <c r="Z322" s="8" t="s">
        <v>118</v>
      </c>
      <c r="AA322" s="8" t="str">
        <f t="shared" si="7"/>
        <v>晨光村民委员会</v>
      </c>
      <c r="AB322" s="17" t="s">
        <v>120</v>
      </c>
      <c r="AC322" s="17"/>
    </row>
    <row r="323" s="3" customFormat="1" ht="52.2" spans="1:29">
      <c r="A323" s="8">
        <f>SUBTOTAL(103,$B$6:B323)*1</f>
        <v>318</v>
      </c>
      <c r="B323" s="8" t="s">
        <v>107</v>
      </c>
      <c r="C323" s="9" t="s">
        <v>1249</v>
      </c>
      <c r="D323" s="9" t="s">
        <v>109</v>
      </c>
      <c r="E323" s="10" t="s">
        <v>110</v>
      </c>
      <c r="F323" s="9" t="s">
        <v>1250</v>
      </c>
      <c r="G323" s="9" t="s">
        <v>62</v>
      </c>
      <c r="H323" s="9" t="s">
        <v>1251</v>
      </c>
      <c r="I323" s="8" t="s">
        <v>178</v>
      </c>
      <c r="J323" s="13" t="s">
        <v>127</v>
      </c>
      <c r="K323" s="13" t="s">
        <v>17</v>
      </c>
      <c r="L323" s="13" t="s">
        <v>35</v>
      </c>
      <c r="M323" s="8" t="s">
        <v>114</v>
      </c>
      <c r="N323" s="9">
        <v>100</v>
      </c>
      <c r="O323" s="9">
        <f t="shared" si="6"/>
        <v>100</v>
      </c>
      <c r="P323" s="8"/>
      <c r="Q323" s="8"/>
      <c r="R323" s="8"/>
      <c r="S323" s="9" t="s">
        <v>1252</v>
      </c>
      <c r="T323" s="9" t="s">
        <v>1253</v>
      </c>
      <c r="U323" s="8"/>
      <c r="V323" s="8">
        <v>242</v>
      </c>
      <c r="W323" s="8">
        <v>1351</v>
      </c>
      <c r="X323" s="8">
        <v>405</v>
      </c>
      <c r="Y323" s="8" t="s">
        <v>117</v>
      </c>
      <c r="Z323" s="8" t="s">
        <v>118</v>
      </c>
      <c r="AA323" s="8" t="str">
        <f t="shared" si="7"/>
        <v>古坊村民委员会</v>
      </c>
      <c r="AB323" s="17" t="s">
        <v>120</v>
      </c>
      <c r="AC323" s="17"/>
    </row>
    <row r="324" s="3" customFormat="1" ht="87" spans="1:29">
      <c r="A324" s="8">
        <f>SUBTOTAL(103,$B$6:B324)*1</f>
        <v>319</v>
      </c>
      <c r="B324" s="8" t="s">
        <v>107</v>
      </c>
      <c r="C324" s="9" t="s">
        <v>1254</v>
      </c>
      <c r="D324" s="9" t="s">
        <v>109</v>
      </c>
      <c r="E324" s="10" t="s">
        <v>110</v>
      </c>
      <c r="F324" s="9" t="s">
        <v>111</v>
      </c>
      <c r="G324" s="9" t="s">
        <v>62</v>
      </c>
      <c r="H324" s="9" t="s">
        <v>1255</v>
      </c>
      <c r="I324" s="8" t="s">
        <v>196</v>
      </c>
      <c r="J324" s="13" t="s">
        <v>9</v>
      </c>
      <c r="K324" s="13" t="s">
        <v>21</v>
      </c>
      <c r="L324" s="13" t="s">
        <v>42</v>
      </c>
      <c r="M324" s="8" t="s">
        <v>114</v>
      </c>
      <c r="N324" s="9">
        <v>82</v>
      </c>
      <c r="O324" s="9">
        <f t="shared" si="6"/>
        <v>82</v>
      </c>
      <c r="P324" s="8"/>
      <c r="Q324" s="8"/>
      <c r="R324" s="8"/>
      <c r="S324" s="9" t="s">
        <v>1256</v>
      </c>
      <c r="T324" s="9" t="s">
        <v>1257</v>
      </c>
      <c r="U324" s="8"/>
      <c r="V324" s="8">
        <v>256</v>
      </c>
      <c r="W324" s="8">
        <v>1388</v>
      </c>
      <c r="X324" s="8">
        <v>405</v>
      </c>
      <c r="Y324" s="8" t="s">
        <v>117</v>
      </c>
      <c r="Z324" s="8" t="s">
        <v>118</v>
      </c>
      <c r="AA324" s="8" t="str">
        <f t="shared" si="7"/>
        <v>黄坊村民委员会</v>
      </c>
      <c r="AB324" s="17" t="s">
        <v>120</v>
      </c>
      <c r="AC324" s="17"/>
    </row>
    <row r="325" s="3" customFormat="1" ht="87" spans="1:29">
      <c r="A325" s="8">
        <f>SUBTOTAL(103,$B$6:B325)*1</f>
        <v>320</v>
      </c>
      <c r="B325" s="8" t="s">
        <v>107</v>
      </c>
      <c r="C325" s="9" t="s">
        <v>1258</v>
      </c>
      <c r="D325" s="9" t="s">
        <v>109</v>
      </c>
      <c r="E325" s="10" t="s">
        <v>110</v>
      </c>
      <c r="F325" s="9" t="s">
        <v>111</v>
      </c>
      <c r="G325" s="9" t="s">
        <v>62</v>
      </c>
      <c r="H325" s="9" t="s">
        <v>1259</v>
      </c>
      <c r="I325" s="8" t="s">
        <v>196</v>
      </c>
      <c r="J325" s="13" t="s">
        <v>9</v>
      </c>
      <c r="K325" s="13" t="s">
        <v>21</v>
      </c>
      <c r="L325" s="13" t="s">
        <v>42</v>
      </c>
      <c r="M325" s="8" t="s">
        <v>114</v>
      </c>
      <c r="N325" s="9">
        <v>15</v>
      </c>
      <c r="O325" s="9">
        <f t="shared" si="6"/>
        <v>15</v>
      </c>
      <c r="P325" s="8"/>
      <c r="Q325" s="8"/>
      <c r="R325" s="8"/>
      <c r="S325" s="9" t="s">
        <v>1260</v>
      </c>
      <c r="T325" s="9" t="s">
        <v>1261</v>
      </c>
      <c r="U325" s="8"/>
      <c r="V325" s="8">
        <v>12</v>
      </c>
      <c r="W325" s="8">
        <v>58</v>
      </c>
      <c r="X325" s="8">
        <v>16</v>
      </c>
      <c r="Y325" s="8" t="s">
        <v>117</v>
      </c>
      <c r="Z325" s="8" t="s">
        <v>118</v>
      </c>
      <c r="AA325" s="8" t="str">
        <f t="shared" si="7"/>
        <v>磊石村民委员会</v>
      </c>
      <c r="AB325" s="17" t="s">
        <v>120</v>
      </c>
      <c r="AC325" s="17"/>
    </row>
    <row r="326" s="3" customFormat="1" ht="87" spans="1:29">
      <c r="A326" s="8">
        <f>SUBTOTAL(103,$B$6:B326)*1</f>
        <v>321</v>
      </c>
      <c r="B326" s="8" t="s">
        <v>107</v>
      </c>
      <c r="C326" s="9" t="s">
        <v>1258</v>
      </c>
      <c r="D326" s="9" t="s">
        <v>109</v>
      </c>
      <c r="E326" s="10" t="s">
        <v>110</v>
      </c>
      <c r="F326" s="9" t="s">
        <v>111</v>
      </c>
      <c r="G326" s="9" t="s">
        <v>62</v>
      </c>
      <c r="H326" s="9" t="s">
        <v>1259</v>
      </c>
      <c r="I326" s="8" t="s">
        <v>196</v>
      </c>
      <c r="J326" s="13" t="s">
        <v>9</v>
      </c>
      <c r="K326" s="13" t="s">
        <v>21</v>
      </c>
      <c r="L326" s="13" t="s">
        <v>42</v>
      </c>
      <c r="M326" s="8" t="s">
        <v>114</v>
      </c>
      <c r="N326" s="9">
        <v>4.5</v>
      </c>
      <c r="O326" s="9">
        <f t="shared" si="6"/>
        <v>4.5</v>
      </c>
      <c r="P326" s="8"/>
      <c r="Q326" s="8"/>
      <c r="R326" s="8"/>
      <c r="S326" s="9" t="s">
        <v>1262</v>
      </c>
      <c r="T326" s="9" t="s">
        <v>1261</v>
      </c>
      <c r="U326" s="8"/>
      <c r="V326" s="8">
        <v>12</v>
      </c>
      <c r="W326" s="8">
        <v>58</v>
      </c>
      <c r="X326" s="8">
        <v>16</v>
      </c>
      <c r="Y326" s="8" t="s">
        <v>117</v>
      </c>
      <c r="Z326" s="8" t="s">
        <v>118</v>
      </c>
      <c r="AA326" s="8" t="str">
        <f t="shared" si="7"/>
        <v>磊石村民委员会</v>
      </c>
      <c r="AB326" s="17" t="s">
        <v>120</v>
      </c>
      <c r="AC326" s="17"/>
    </row>
    <row r="327" s="3" customFormat="1" ht="87" spans="1:29">
      <c r="A327" s="8">
        <f>SUBTOTAL(103,$B$6:B327)*1</f>
        <v>322</v>
      </c>
      <c r="B327" s="8" t="s">
        <v>107</v>
      </c>
      <c r="C327" s="9" t="s">
        <v>1258</v>
      </c>
      <c r="D327" s="9" t="s">
        <v>1263</v>
      </c>
      <c r="E327" s="10" t="s">
        <v>110</v>
      </c>
      <c r="F327" s="9" t="s">
        <v>111</v>
      </c>
      <c r="G327" s="9" t="s">
        <v>62</v>
      </c>
      <c r="H327" s="9" t="s">
        <v>1259</v>
      </c>
      <c r="I327" s="8" t="s">
        <v>196</v>
      </c>
      <c r="J327" s="13" t="s">
        <v>9</v>
      </c>
      <c r="K327" s="13" t="s">
        <v>21</v>
      </c>
      <c r="L327" s="13" t="s">
        <v>42</v>
      </c>
      <c r="M327" s="8" t="s">
        <v>114</v>
      </c>
      <c r="N327" s="9">
        <v>30</v>
      </c>
      <c r="O327" s="9">
        <f t="shared" si="6"/>
        <v>30</v>
      </c>
      <c r="P327" s="8"/>
      <c r="Q327" s="8"/>
      <c r="R327" s="8"/>
      <c r="S327" s="9" t="s">
        <v>1264</v>
      </c>
      <c r="T327" s="9" t="s">
        <v>1265</v>
      </c>
      <c r="U327" s="8"/>
      <c r="V327" s="8">
        <v>206</v>
      </c>
      <c r="W327" s="8">
        <v>985</v>
      </c>
      <c r="X327" s="8">
        <v>95</v>
      </c>
      <c r="Y327" s="8" t="s">
        <v>117</v>
      </c>
      <c r="Z327" s="8" t="s">
        <v>118</v>
      </c>
      <c r="AA327" s="8" t="str">
        <f t="shared" si="7"/>
        <v>磊石村民委员会</v>
      </c>
      <c r="AB327" s="17" t="s">
        <v>120</v>
      </c>
      <c r="AC327" s="17"/>
    </row>
    <row r="328" s="3" customFormat="1" ht="52.2" spans="1:29">
      <c r="A328" s="8">
        <f>SUBTOTAL(103,$B$6:B328)*1</f>
        <v>323</v>
      </c>
      <c r="B328" s="8" t="s">
        <v>107</v>
      </c>
      <c r="C328" s="9" t="s">
        <v>1266</v>
      </c>
      <c r="D328" s="9" t="s">
        <v>109</v>
      </c>
      <c r="E328" s="10" t="s">
        <v>110</v>
      </c>
      <c r="F328" s="9" t="s">
        <v>111</v>
      </c>
      <c r="G328" s="9" t="s">
        <v>62</v>
      </c>
      <c r="H328" s="9" t="s">
        <v>1259</v>
      </c>
      <c r="I328" s="8" t="s">
        <v>196</v>
      </c>
      <c r="J328" s="13" t="s">
        <v>127</v>
      </c>
      <c r="K328" s="13" t="s">
        <v>17</v>
      </c>
      <c r="L328" s="13" t="s">
        <v>34</v>
      </c>
      <c r="M328" s="8" t="s">
        <v>114</v>
      </c>
      <c r="N328" s="9">
        <v>350</v>
      </c>
      <c r="O328" s="9">
        <f t="shared" si="6"/>
        <v>350</v>
      </c>
      <c r="P328" s="8"/>
      <c r="Q328" s="8"/>
      <c r="R328" s="8"/>
      <c r="S328" s="9" t="s">
        <v>1267</v>
      </c>
      <c r="T328" s="9" t="s">
        <v>1268</v>
      </c>
      <c r="U328" s="8"/>
      <c r="V328" s="8">
        <v>206</v>
      </c>
      <c r="W328" s="8">
        <v>985</v>
      </c>
      <c r="X328" s="8">
        <v>278</v>
      </c>
      <c r="Y328" s="8" t="s">
        <v>117</v>
      </c>
      <c r="Z328" s="8" t="s">
        <v>118</v>
      </c>
      <c r="AA328" s="8" t="str">
        <f t="shared" si="7"/>
        <v>磊石村民委员会</v>
      </c>
      <c r="AB328" s="17" t="s">
        <v>120</v>
      </c>
      <c r="AC328" s="17"/>
    </row>
    <row r="329" s="3" customFormat="1" ht="52.2" spans="1:29">
      <c r="A329" s="8">
        <f>SUBTOTAL(103,$B$6:B329)*1</f>
        <v>324</v>
      </c>
      <c r="B329" s="8" t="s">
        <v>107</v>
      </c>
      <c r="C329" s="9" t="s">
        <v>1269</v>
      </c>
      <c r="D329" s="9" t="s">
        <v>109</v>
      </c>
      <c r="E329" s="10" t="s">
        <v>110</v>
      </c>
      <c r="F329" s="9" t="s">
        <v>111</v>
      </c>
      <c r="G329" s="9" t="s">
        <v>62</v>
      </c>
      <c r="H329" s="9" t="s">
        <v>1270</v>
      </c>
      <c r="I329" s="8" t="s">
        <v>196</v>
      </c>
      <c r="J329" s="13" t="s">
        <v>127</v>
      </c>
      <c r="K329" s="13" t="s">
        <v>15</v>
      </c>
      <c r="L329" s="13" t="s">
        <v>29</v>
      </c>
      <c r="M329" s="8" t="s">
        <v>114</v>
      </c>
      <c r="N329" s="9">
        <v>100</v>
      </c>
      <c r="O329" s="9">
        <f t="shared" si="6"/>
        <v>100</v>
      </c>
      <c r="P329" s="8"/>
      <c r="Q329" s="8"/>
      <c r="R329" s="8"/>
      <c r="S329" s="9" t="s">
        <v>1271</v>
      </c>
      <c r="T329" s="9" t="s">
        <v>1272</v>
      </c>
      <c r="U329" s="8"/>
      <c r="V329" s="8">
        <v>405</v>
      </c>
      <c r="W329" s="8">
        <v>2018</v>
      </c>
      <c r="X329" s="8">
        <v>546</v>
      </c>
      <c r="Y329" s="8" t="s">
        <v>117</v>
      </c>
      <c r="Z329" s="8" t="s">
        <v>453</v>
      </c>
      <c r="AA329" s="8" t="str">
        <f t="shared" si="7"/>
        <v>联丰村民委员会</v>
      </c>
      <c r="AB329" s="17" t="s">
        <v>120</v>
      </c>
      <c r="AC329" s="17"/>
    </row>
    <row r="330" s="3" customFormat="1" ht="69.6" spans="1:29">
      <c r="A330" s="8">
        <f>SUBTOTAL(103,$B$6:B330)*1</f>
        <v>325</v>
      </c>
      <c r="B330" s="8" t="s">
        <v>107</v>
      </c>
      <c r="C330" s="9" t="s">
        <v>1273</v>
      </c>
      <c r="D330" s="9" t="s">
        <v>109</v>
      </c>
      <c r="E330" s="10" t="s">
        <v>110</v>
      </c>
      <c r="F330" s="9" t="s">
        <v>111</v>
      </c>
      <c r="G330" s="9" t="s">
        <v>62</v>
      </c>
      <c r="H330" s="9" t="s">
        <v>1270</v>
      </c>
      <c r="I330" s="8" t="s">
        <v>196</v>
      </c>
      <c r="J330" s="13" t="s">
        <v>127</v>
      </c>
      <c r="K330" s="13" t="s">
        <v>7</v>
      </c>
      <c r="L330" s="13" t="s">
        <v>7</v>
      </c>
      <c r="M330" s="8" t="s">
        <v>114</v>
      </c>
      <c r="N330" s="9">
        <v>22</v>
      </c>
      <c r="O330" s="9">
        <f t="shared" si="6"/>
        <v>22</v>
      </c>
      <c r="P330" s="8"/>
      <c r="Q330" s="8"/>
      <c r="R330" s="8"/>
      <c r="S330" s="9" t="s">
        <v>1274</v>
      </c>
      <c r="T330" s="9" t="s">
        <v>1275</v>
      </c>
      <c r="U330" s="8"/>
      <c r="V330" s="8">
        <v>405</v>
      </c>
      <c r="W330" s="8">
        <v>2018</v>
      </c>
      <c r="X330" s="8">
        <v>65</v>
      </c>
      <c r="Y330" s="8" t="s">
        <v>117</v>
      </c>
      <c r="Z330" s="8" t="s">
        <v>118</v>
      </c>
      <c r="AA330" s="8" t="str">
        <f t="shared" si="7"/>
        <v>联丰村民委员会</v>
      </c>
      <c r="AB330" s="17" t="s">
        <v>120</v>
      </c>
      <c r="AC330" s="17"/>
    </row>
    <row r="331" s="3" customFormat="1" ht="87" spans="1:29">
      <c r="A331" s="8">
        <f>SUBTOTAL(103,$B$6:B331)*1</f>
        <v>326</v>
      </c>
      <c r="B331" s="8" t="s">
        <v>107</v>
      </c>
      <c r="C331" s="9" t="s">
        <v>1276</v>
      </c>
      <c r="D331" s="9" t="s">
        <v>1263</v>
      </c>
      <c r="E331" s="10" t="s">
        <v>110</v>
      </c>
      <c r="F331" s="9" t="s">
        <v>111</v>
      </c>
      <c r="G331" s="9" t="s">
        <v>62</v>
      </c>
      <c r="H331" s="9" t="s">
        <v>1270</v>
      </c>
      <c r="I331" s="8" t="s">
        <v>196</v>
      </c>
      <c r="J331" s="13" t="s">
        <v>9</v>
      </c>
      <c r="K331" s="13" t="s">
        <v>21</v>
      </c>
      <c r="L331" s="13" t="s">
        <v>42</v>
      </c>
      <c r="M331" s="8" t="s">
        <v>114</v>
      </c>
      <c r="N331" s="9">
        <v>45</v>
      </c>
      <c r="O331" s="9">
        <f t="shared" si="6"/>
        <v>45</v>
      </c>
      <c r="P331" s="8"/>
      <c r="Q331" s="8"/>
      <c r="R331" s="8"/>
      <c r="S331" s="9" t="s">
        <v>1277</v>
      </c>
      <c r="T331" s="9" t="s">
        <v>1278</v>
      </c>
      <c r="U331" s="8"/>
      <c r="V331" s="8">
        <v>38</v>
      </c>
      <c r="W331" s="8">
        <v>189</v>
      </c>
      <c r="X331" s="8">
        <v>56</v>
      </c>
      <c r="Y331" s="8" t="s">
        <v>117</v>
      </c>
      <c r="Z331" s="8" t="s">
        <v>118</v>
      </c>
      <c r="AA331" s="8" t="str">
        <f t="shared" si="7"/>
        <v>联丰村民委员会</v>
      </c>
      <c r="AB331" s="17" t="s">
        <v>120</v>
      </c>
      <c r="AC331" s="17"/>
    </row>
    <row r="332" s="3" customFormat="1" ht="87" spans="1:29">
      <c r="A332" s="8">
        <f>SUBTOTAL(103,$B$6:B332)*1</f>
        <v>327</v>
      </c>
      <c r="B332" s="8" t="s">
        <v>107</v>
      </c>
      <c r="C332" s="9" t="s">
        <v>1279</v>
      </c>
      <c r="D332" s="9" t="s">
        <v>109</v>
      </c>
      <c r="E332" s="10" t="s">
        <v>110</v>
      </c>
      <c r="F332" s="9" t="s">
        <v>111</v>
      </c>
      <c r="G332" s="9" t="s">
        <v>62</v>
      </c>
      <c r="H332" s="9" t="s">
        <v>1280</v>
      </c>
      <c r="I332" s="8" t="s">
        <v>166</v>
      </c>
      <c r="J332" s="13" t="s">
        <v>9</v>
      </c>
      <c r="K332" s="13" t="s">
        <v>21</v>
      </c>
      <c r="L332" s="13" t="s">
        <v>42</v>
      </c>
      <c r="M332" s="8" t="s">
        <v>114</v>
      </c>
      <c r="N332" s="9">
        <v>320</v>
      </c>
      <c r="O332" s="9">
        <f t="shared" si="6"/>
        <v>320</v>
      </c>
      <c r="P332" s="8"/>
      <c r="Q332" s="8"/>
      <c r="R332" s="8"/>
      <c r="S332" s="9" t="s">
        <v>1281</v>
      </c>
      <c r="T332" s="9" t="s">
        <v>1282</v>
      </c>
      <c r="U332" s="8"/>
      <c r="V332" s="8">
        <v>513</v>
      </c>
      <c r="W332" s="8">
        <v>1762</v>
      </c>
      <c r="X332" s="8">
        <v>528</v>
      </c>
      <c r="Y332" s="8" t="s">
        <v>117</v>
      </c>
      <c r="Z332" s="8" t="s">
        <v>118</v>
      </c>
      <c r="AA332" s="8" t="str">
        <f t="shared" si="7"/>
        <v>凉舟村民委员会</v>
      </c>
      <c r="AB332" s="17" t="s">
        <v>120</v>
      </c>
      <c r="AC332" s="17"/>
    </row>
    <row r="333" s="3" customFormat="1" ht="52.2" spans="1:29">
      <c r="A333" s="8">
        <f>SUBTOTAL(103,$B$6:B333)*1</f>
        <v>328</v>
      </c>
      <c r="B333" s="8" t="s">
        <v>107</v>
      </c>
      <c r="C333" s="9" t="s">
        <v>1283</v>
      </c>
      <c r="D333" s="9" t="s">
        <v>109</v>
      </c>
      <c r="E333" s="10" t="s">
        <v>110</v>
      </c>
      <c r="F333" s="9" t="s">
        <v>111</v>
      </c>
      <c r="G333" s="9" t="s">
        <v>62</v>
      </c>
      <c r="H333" s="9" t="s">
        <v>1284</v>
      </c>
      <c r="I333" s="8" t="s">
        <v>196</v>
      </c>
      <c r="J333" s="13" t="s">
        <v>127</v>
      </c>
      <c r="K333" s="13" t="s">
        <v>17</v>
      </c>
      <c r="L333" s="13" t="s">
        <v>35</v>
      </c>
      <c r="M333" s="8" t="s">
        <v>114</v>
      </c>
      <c r="N333" s="9">
        <v>120</v>
      </c>
      <c r="O333" s="9">
        <f t="shared" si="6"/>
        <v>120</v>
      </c>
      <c r="P333" s="8"/>
      <c r="Q333" s="8"/>
      <c r="R333" s="8"/>
      <c r="S333" s="9" t="s">
        <v>1285</v>
      </c>
      <c r="T333" s="9" t="s">
        <v>1286</v>
      </c>
      <c r="U333" s="8"/>
      <c r="V333" s="8">
        <v>489</v>
      </c>
      <c r="W333" s="8">
        <v>2218</v>
      </c>
      <c r="X333" s="8">
        <v>660</v>
      </c>
      <c r="Y333" s="8" t="s">
        <v>117</v>
      </c>
      <c r="Z333" s="8" t="s">
        <v>118</v>
      </c>
      <c r="AA333" s="8" t="str">
        <f t="shared" si="7"/>
        <v>林富村民委员会</v>
      </c>
      <c r="AB333" s="17" t="s">
        <v>120</v>
      </c>
      <c r="AC333" s="17"/>
    </row>
    <row r="334" s="3" customFormat="1" ht="87" spans="1:29">
      <c r="A334" s="8">
        <f>SUBTOTAL(103,$B$6:B334)*1</f>
        <v>329</v>
      </c>
      <c r="B334" s="8" t="s">
        <v>107</v>
      </c>
      <c r="C334" s="9" t="s">
        <v>1287</v>
      </c>
      <c r="D334" s="9" t="s">
        <v>109</v>
      </c>
      <c r="E334" s="10" t="s">
        <v>110</v>
      </c>
      <c r="F334" s="9" t="s">
        <v>111</v>
      </c>
      <c r="G334" s="9" t="s">
        <v>62</v>
      </c>
      <c r="H334" s="9" t="s">
        <v>1284</v>
      </c>
      <c r="I334" s="8" t="s">
        <v>196</v>
      </c>
      <c r="J334" s="13" t="s">
        <v>9</v>
      </c>
      <c r="K334" s="13" t="s">
        <v>21</v>
      </c>
      <c r="L334" s="13" t="s">
        <v>43</v>
      </c>
      <c r="M334" s="8" t="s">
        <v>114</v>
      </c>
      <c r="N334" s="9">
        <v>17.5</v>
      </c>
      <c r="O334" s="9">
        <f t="shared" si="6"/>
        <v>17.5</v>
      </c>
      <c r="P334" s="8"/>
      <c r="Q334" s="8"/>
      <c r="R334" s="8"/>
      <c r="S334" s="9" t="s">
        <v>1288</v>
      </c>
      <c r="T334" s="9" t="s">
        <v>1289</v>
      </c>
      <c r="U334" s="8"/>
      <c r="V334" s="8">
        <v>154</v>
      </c>
      <c r="W334" s="8">
        <v>567</v>
      </c>
      <c r="X334" s="8">
        <v>170</v>
      </c>
      <c r="Y334" s="8" t="s">
        <v>117</v>
      </c>
      <c r="Z334" s="8" t="s">
        <v>118</v>
      </c>
      <c r="AA334" s="8" t="str">
        <f t="shared" si="7"/>
        <v>林富村民委员会</v>
      </c>
      <c r="AB334" s="17" t="s">
        <v>120</v>
      </c>
      <c r="AC334" s="17"/>
    </row>
    <row r="335" s="3" customFormat="1" ht="87" spans="1:29">
      <c r="A335" s="8">
        <f>SUBTOTAL(103,$B$6:B335)*1</f>
        <v>330</v>
      </c>
      <c r="B335" s="8" t="s">
        <v>107</v>
      </c>
      <c r="C335" s="9" t="s">
        <v>1290</v>
      </c>
      <c r="D335" s="9" t="s">
        <v>109</v>
      </c>
      <c r="E335" s="10" t="s">
        <v>110</v>
      </c>
      <c r="F335" s="9" t="s">
        <v>111</v>
      </c>
      <c r="G335" s="9" t="s">
        <v>62</v>
      </c>
      <c r="H335" s="9" t="s">
        <v>1284</v>
      </c>
      <c r="I335" s="8" t="s">
        <v>196</v>
      </c>
      <c r="J335" s="13" t="s">
        <v>9</v>
      </c>
      <c r="K335" s="13" t="s">
        <v>21</v>
      </c>
      <c r="L335" s="13" t="s">
        <v>45</v>
      </c>
      <c r="M335" s="8" t="s">
        <v>114</v>
      </c>
      <c r="N335" s="9">
        <v>14.5</v>
      </c>
      <c r="O335" s="9">
        <f t="shared" si="6"/>
        <v>14.5</v>
      </c>
      <c r="P335" s="8"/>
      <c r="Q335" s="8"/>
      <c r="R335" s="8"/>
      <c r="S335" s="9" t="s">
        <v>1291</v>
      </c>
      <c r="T335" s="9" t="s">
        <v>1292</v>
      </c>
      <c r="U335" s="8"/>
      <c r="V335" s="8">
        <v>275</v>
      </c>
      <c r="W335" s="8">
        <v>1237</v>
      </c>
      <c r="X335" s="8">
        <v>371</v>
      </c>
      <c r="Y335" s="8" t="s">
        <v>117</v>
      </c>
      <c r="Z335" s="8" t="s">
        <v>118</v>
      </c>
      <c r="AA335" s="8" t="str">
        <f t="shared" si="7"/>
        <v>林富村民委员会</v>
      </c>
      <c r="AB335" s="17" t="s">
        <v>120</v>
      </c>
      <c r="AC335" s="17"/>
    </row>
    <row r="336" s="3" customFormat="1" ht="69.6" spans="1:29">
      <c r="A336" s="8">
        <f>SUBTOTAL(103,$B$6:B336)*1</f>
        <v>331</v>
      </c>
      <c r="B336" s="8" t="s">
        <v>107</v>
      </c>
      <c r="C336" s="9" t="s">
        <v>1273</v>
      </c>
      <c r="D336" s="9" t="s">
        <v>109</v>
      </c>
      <c r="E336" s="10" t="s">
        <v>110</v>
      </c>
      <c r="F336" s="9" t="s">
        <v>111</v>
      </c>
      <c r="G336" s="9" t="s">
        <v>62</v>
      </c>
      <c r="H336" s="9" t="s">
        <v>1293</v>
      </c>
      <c r="I336" s="8" t="s">
        <v>178</v>
      </c>
      <c r="J336" s="13" t="s">
        <v>127</v>
      </c>
      <c r="K336" s="13" t="s">
        <v>7</v>
      </c>
      <c r="L336" s="13" t="s">
        <v>7</v>
      </c>
      <c r="M336" s="8" t="s">
        <v>114</v>
      </c>
      <c r="N336" s="9">
        <v>28</v>
      </c>
      <c r="O336" s="9">
        <f t="shared" si="6"/>
        <v>28</v>
      </c>
      <c r="P336" s="8"/>
      <c r="Q336" s="8"/>
      <c r="R336" s="8"/>
      <c r="S336" s="9" t="s">
        <v>1294</v>
      </c>
      <c r="T336" s="9" t="s">
        <v>1295</v>
      </c>
      <c r="U336" s="8"/>
      <c r="V336" s="8">
        <v>126</v>
      </c>
      <c r="W336" s="8">
        <v>605</v>
      </c>
      <c r="X336" s="8">
        <v>170</v>
      </c>
      <c r="Y336" s="8" t="s">
        <v>117</v>
      </c>
      <c r="Z336" s="8" t="s">
        <v>118</v>
      </c>
      <c r="AA336" s="8" t="str">
        <f t="shared" si="7"/>
        <v>南坑村民委员会</v>
      </c>
      <c r="AB336" s="17" t="s">
        <v>120</v>
      </c>
      <c r="AC336" s="17"/>
    </row>
    <row r="337" s="3" customFormat="1" ht="69.6" spans="1:29">
      <c r="A337" s="8">
        <f>SUBTOTAL(103,$B$6:B337)*1</f>
        <v>332</v>
      </c>
      <c r="B337" s="8" t="s">
        <v>107</v>
      </c>
      <c r="C337" s="9" t="s">
        <v>1296</v>
      </c>
      <c r="D337" s="9" t="s">
        <v>109</v>
      </c>
      <c r="E337" s="10" t="s">
        <v>110</v>
      </c>
      <c r="F337" s="9" t="s">
        <v>111</v>
      </c>
      <c r="G337" s="9" t="s">
        <v>62</v>
      </c>
      <c r="H337" s="9" t="s">
        <v>1293</v>
      </c>
      <c r="I337" s="8" t="s">
        <v>178</v>
      </c>
      <c r="J337" s="13" t="s">
        <v>127</v>
      </c>
      <c r="K337" s="13" t="s">
        <v>17</v>
      </c>
      <c r="L337" s="13" t="s">
        <v>35</v>
      </c>
      <c r="M337" s="8" t="s">
        <v>114</v>
      </c>
      <c r="N337" s="9">
        <v>35</v>
      </c>
      <c r="O337" s="9">
        <f t="shared" si="6"/>
        <v>35</v>
      </c>
      <c r="P337" s="8"/>
      <c r="Q337" s="8"/>
      <c r="R337" s="8"/>
      <c r="S337" s="9" t="s">
        <v>1297</v>
      </c>
      <c r="T337" s="9" t="s">
        <v>1298</v>
      </c>
      <c r="U337" s="8"/>
      <c r="V337" s="8">
        <v>126</v>
      </c>
      <c r="W337" s="8">
        <v>605</v>
      </c>
      <c r="X337" s="8">
        <v>170</v>
      </c>
      <c r="Y337" s="8" t="s">
        <v>117</v>
      </c>
      <c r="Z337" s="8" t="s">
        <v>118</v>
      </c>
      <c r="AA337" s="8" t="str">
        <f t="shared" si="7"/>
        <v>南坑村民委员会</v>
      </c>
      <c r="AB337" s="17" t="s">
        <v>120</v>
      </c>
      <c r="AC337" s="17"/>
    </row>
    <row r="338" s="3" customFormat="1" ht="52.2" spans="1:29">
      <c r="A338" s="8">
        <f>SUBTOTAL(103,$B$6:B338)*1</f>
        <v>333</v>
      </c>
      <c r="B338" s="8" t="s">
        <v>107</v>
      </c>
      <c r="C338" s="9" t="s">
        <v>1299</v>
      </c>
      <c r="D338" s="9" t="s">
        <v>109</v>
      </c>
      <c r="E338" s="10" t="s">
        <v>110</v>
      </c>
      <c r="F338" s="9" t="s">
        <v>1250</v>
      </c>
      <c r="G338" s="9" t="s">
        <v>62</v>
      </c>
      <c r="H338" s="9" t="s">
        <v>1300</v>
      </c>
      <c r="I338" s="8" t="s">
        <v>196</v>
      </c>
      <c r="J338" s="13" t="s">
        <v>127</v>
      </c>
      <c r="K338" s="13" t="s">
        <v>17</v>
      </c>
      <c r="L338" s="13" t="s">
        <v>35</v>
      </c>
      <c r="M338" s="8" t="s">
        <v>114</v>
      </c>
      <c r="N338" s="9">
        <v>600</v>
      </c>
      <c r="O338" s="9">
        <f t="shared" si="6"/>
        <v>600</v>
      </c>
      <c r="P338" s="8"/>
      <c r="Q338" s="8"/>
      <c r="R338" s="8"/>
      <c r="S338" s="9" t="s">
        <v>1301</v>
      </c>
      <c r="T338" s="9" t="s">
        <v>1302</v>
      </c>
      <c r="U338" s="8"/>
      <c r="V338" s="8">
        <v>248</v>
      </c>
      <c r="W338" s="8">
        <v>1116</v>
      </c>
      <c r="X338" s="8">
        <v>334</v>
      </c>
      <c r="Y338" s="8" t="s">
        <v>117</v>
      </c>
      <c r="Z338" s="8" t="s">
        <v>118</v>
      </c>
      <c r="AA338" s="8" t="str">
        <f t="shared" si="7"/>
        <v>彭迳村民委员会</v>
      </c>
      <c r="AB338" s="17" t="s">
        <v>120</v>
      </c>
      <c r="AC338" s="17"/>
    </row>
    <row r="339" s="3" customFormat="1" ht="87" spans="1:29">
      <c r="A339" s="8">
        <f>SUBTOTAL(103,$B$6:B339)*1</f>
        <v>334</v>
      </c>
      <c r="B339" s="8" t="s">
        <v>107</v>
      </c>
      <c r="C339" s="9" t="s">
        <v>1303</v>
      </c>
      <c r="D339" s="9" t="s">
        <v>109</v>
      </c>
      <c r="E339" s="10" t="s">
        <v>110</v>
      </c>
      <c r="F339" s="9" t="s">
        <v>1250</v>
      </c>
      <c r="G339" s="9" t="s">
        <v>62</v>
      </c>
      <c r="H339" s="9" t="s">
        <v>1300</v>
      </c>
      <c r="I339" s="8" t="s">
        <v>196</v>
      </c>
      <c r="J339" s="13" t="s">
        <v>9</v>
      </c>
      <c r="K339" s="13" t="s">
        <v>21</v>
      </c>
      <c r="L339" s="13" t="s">
        <v>42</v>
      </c>
      <c r="M339" s="8" t="s">
        <v>114</v>
      </c>
      <c r="N339" s="9">
        <v>42</v>
      </c>
      <c r="O339" s="9">
        <f t="shared" si="6"/>
        <v>42</v>
      </c>
      <c r="P339" s="8"/>
      <c r="Q339" s="8"/>
      <c r="R339" s="8"/>
      <c r="S339" s="9" t="s">
        <v>1304</v>
      </c>
      <c r="T339" s="9" t="s">
        <v>1305</v>
      </c>
      <c r="U339" s="8"/>
      <c r="V339" s="8">
        <v>72</v>
      </c>
      <c r="W339" s="8">
        <v>324</v>
      </c>
      <c r="X339" s="8">
        <v>97</v>
      </c>
      <c r="Y339" s="8" t="s">
        <v>117</v>
      </c>
      <c r="Z339" s="8" t="s">
        <v>118</v>
      </c>
      <c r="AA339" s="8" t="str">
        <f t="shared" si="7"/>
        <v>彭迳村民委员会</v>
      </c>
      <c r="AB339" s="17" t="s">
        <v>120</v>
      </c>
      <c r="AC339" s="17"/>
    </row>
    <row r="340" s="3" customFormat="1" ht="52.2" spans="1:29">
      <c r="A340" s="8">
        <f>SUBTOTAL(103,$B$6:B340)*1</f>
        <v>335</v>
      </c>
      <c r="B340" s="8" t="s">
        <v>107</v>
      </c>
      <c r="C340" s="9" t="s">
        <v>1306</v>
      </c>
      <c r="D340" s="9" t="s">
        <v>1307</v>
      </c>
      <c r="E340" s="10" t="s">
        <v>110</v>
      </c>
      <c r="F340" s="9" t="s">
        <v>1250</v>
      </c>
      <c r="G340" s="9" t="s">
        <v>62</v>
      </c>
      <c r="H340" s="9" t="s">
        <v>1300</v>
      </c>
      <c r="I340" s="8" t="s">
        <v>196</v>
      </c>
      <c r="J340" s="13" t="s">
        <v>9</v>
      </c>
      <c r="K340" s="13" t="s">
        <v>22</v>
      </c>
      <c r="L340" s="13" t="s">
        <v>47</v>
      </c>
      <c r="M340" s="8" t="s">
        <v>114</v>
      </c>
      <c r="N340" s="9">
        <v>12</v>
      </c>
      <c r="O340" s="9">
        <f t="shared" si="6"/>
        <v>12</v>
      </c>
      <c r="P340" s="8"/>
      <c r="Q340" s="8"/>
      <c r="R340" s="8"/>
      <c r="S340" s="9" t="s">
        <v>1308</v>
      </c>
      <c r="T340" s="9" t="s">
        <v>1309</v>
      </c>
      <c r="U340" s="8"/>
      <c r="V340" s="8">
        <v>42</v>
      </c>
      <c r="W340" s="8">
        <v>189</v>
      </c>
      <c r="X340" s="8">
        <v>56</v>
      </c>
      <c r="Y340" s="8" t="s">
        <v>117</v>
      </c>
      <c r="Z340" s="8" t="s">
        <v>118</v>
      </c>
      <c r="AA340" s="8" t="str">
        <f t="shared" si="7"/>
        <v>彭迳村民委员会</v>
      </c>
      <c r="AB340" s="17" t="s">
        <v>120</v>
      </c>
      <c r="AC340" s="17"/>
    </row>
    <row r="341" s="3" customFormat="1" ht="52.2" spans="1:29">
      <c r="A341" s="8">
        <f>SUBTOTAL(103,$B$6:B341)*1</f>
        <v>336</v>
      </c>
      <c r="B341" s="8" t="s">
        <v>107</v>
      </c>
      <c r="C341" s="9" t="s">
        <v>1310</v>
      </c>
      <c r="D341" s="9" t="s">
        <v>109</v>
      </c>
      <c r="E341" s="10" t="s">
        <v>110</v>
      </c>
      <c r="F341" s="9" t="s">
        <v>1250</v>
      </c>
      <c r="G341" s="9" t="s">
        <v>62</v>
      </c>
      <c r="H341" s="9" t="s">
        <v>1300</v>
      </c>
      <c r="I341" s="8" t="s">
        <v>196</v>
      </c>
      <c r="J341" s="13" t="s">
        <v>9</v>
      </c>
      <c r="K341" s="13" t="s">
        <v>22</v>
      </c>
      <c r="L341" s="13" t="s">
        <v>47</v>
      </c>
      <c r="M341" s="8" t="s">
        <v>114</v>
      </c>
      <c r="N341" s="9">
        <v>60</v>
      </c>
      <c r="O341" s="9">
        <f t="shared" si="6"/>
        <v>60</v>
      </c>
      <c r="P341" s="8"/>
      <c r="Q341" s="8"/>
      <c r="R341" s="8"/>
      <c r="S341" s="9" t="s">
        <v>1311</v>
      </c>
      <c r="T341" s="9" t="s">
        <v>1312</v>
      </c>
      <c r="U341" s="8"/>
      <c r="V341" s="8">
        <v>220</v>
      </c>
      <c r="W341" s="8">
        <v>990</v>
      </c>
      <c r="X341" s="8">
        <v>297</v>
      </c>
      <c r="Y341" s="8" t="s">
        <v>117</v>
      </c>
      <c r="Z341" s="8" t="s">
        <v>118</v>
      </c>
      <c r="AA341" s="8" t="str">
        <f t="shared" si="7"/>
        <v>彭迳村民委员会</v>
      </c>
      <c r="AB341" s="17" t="s">
        <v>120</v>
      </c>
      <c r="AC341" s="17"/>
    </row>
    <row r="342" s="3" customFormat="1" ht="87" spans="1:29">
      <c r="A342" s="8">
        <f>SUBTOTAL(103,$B$6:B342)*1</f>
        <v>337</v>
      </c>
      <c r="B342" s="8" t="s">
        <v>107</v>
      </c>
      <c r="C342" s="9" t="s">
        <v>1313</v>
      </c>
      <c r="D342" s="9" t="s">
        <v>109</v>
      </c>
      <c r="E342" s="10" t="s">
        <v>110</v>
      </c>
      <c r="F342" s="9" t="s">
        <v>1250</v>
      </c>
      <c r="G342" s="9" t="s">
        <v>62</v>
      </c>
      <c r="H342" s="9" t="s">
        <v>1300</v>
      </c>
      <c r="I342" s="8" t="s">
        <v>196</v>
      </c>
      <c r="J342" s="13" t="s">
        <v>9</v>
      </c>
      <c r="K342" s="13" t="s">
        <v>21</v>
      </c>
      <c r="L342" s="13" t="s">
        <v>45</v>
      </c>
      <c r="M342" s="8" t="s">
        <v>114</v>
      </c>
      <c r="N342" s="9">
        <v>25</v>
      </c>
      <c r="O342" s="9">
        <f t="shared" si="6"/>
        <v>25</v>
      </c>
      <c r="P342" s="8"/>
      <c r="Q342" s="8"/>
      <c r="R342" s="8"/>
      <c r="S342" s="9" t="s">
        <v>1314</v>
      </c>
      <c r="T342" s="9" t="s">
        <v>1315</v>
      </c>
      <c r="U342" s="8"/>
      <c r="V342" s="8">
        <v>132</v>
      </c>
      <c r="W342" s="8">
        <v>623</v>
      </c>
      <c r="X342" s="8">
        <v>186</v>
      </c>
      <c r="Y342" s="8" t="s">
        <v>117</v>
      </c>
      <c r="Z342" s="8" t="s">
        <v>118</v>
      </c>
      <c r="AA342" s="8" t="str">
        <f t="shared" si="7"/>
        <v>彭迳村民委员会</v>
      </c>
      <c r="AB342" s="17" t="s">
        <v>120</v>
      </c>
      <c r="AC342" s="17"/>
    </row>
    <row r="343" s="3" customFormat="1" ht="87" spans="1:29">
      <c r="A343" s="8">
        <f>SUBTOTAL(103,$B$6:B343)*1</f>
        <v>338</v>
      </c>
      <c r="B343" s="8" t="s">
        <v>107</v>
      </c>
      <c r="C343" s="9" t="s">
        <v>1316</v>
      </c>
      <c r="D343" s="9" t="s">
        <v>109</v>
      </c>
      <c r="E343" s="10" t="s">
        <v>110</v>
      </c>
      <c r="F343" s="9" t="s">
        <v>1250</v>
      </c>
      <c r="G343" s="9" t="s">
        <v>62</v>
      </c>
      <c r="H343" s="9" t="s">
        <v>1300</v>
      </c>
      <c r="I343" s="8" t="s">
        <v>196</v>
      </c>
      <c r="J343" s="13" t="s">
        <v>9</v>
      </c>
      <c r="K343" s="13" t="s">
        <v>21</v>
      </c>
      <c r="L343" s="13" t="s">
        <v>42</v>
      </c>
      <c r="M343" s="8" t="s">
        <v>114</v>
      </c>
      <c r="N343" s="9">
        <v>120</v>
      </c>
      <c r="O343" s="9">
        <f t="shared" si="6"/>
        <v>120</v>
      </c>
      <c r="P343" s="8"/>
      <c r="Q343" s="8"/>
      <c r="R343" s="8"/>
      <c r="S343" s="9" t="s">
        <v>1317</v>
      </c>
      <c r="T343" s="9" t="s">
        <v>1318</v>
      </c>
      <c r="U343" s="8"/>
      <c r="V343" s="8">
        <v>72</v>
      </c>
      <c r="W343" s="8">
        <v>324</v>
      </c>
      <c r="X343" s="8">
        <v>97</v>
      </c>
      <c r="Y343" s="8" t="s">
        <v>117</v>
      </c>
      <c r="Z343" s="8" t="s">
        <v>118</v>
      </c>
      <c r="AA343" s="8" t="str">
        <f t="shared" si="7"/>
        <v>彭迳村民委员会</v>
      </c>
      <c r="AB343" s="17" t="s">
        <v>120</v>
      </c>
      <c r="AC343" s="17"/>
    </row>
    <row r="344" s="3" customFormat="1" ht="87" spans="1:29">
      <c r="A344" s="8">
        <f>SUBTOTAL(103,$B$6:B344)*1</f>
        <v>339</v>
      </c>
      <c r="B344" s="8" t="s">
        <v>107</v>
      </c>
      <c r="C344" s="9" t="s">
        <v>22</v>
      </c>
      <c r="D344" s="9" t="s">
        <v>109</v>
      </c>
      <c r="E344" s="10" t="s">
        <v>110</v>
      </c>
      <c r="F344" s="9" t="s">
        <v>111</v>
      </c>
      <c r="G344" s="9" t="s">
        <v>62</v>
      </c>
      <c r="H344" s="9" t="s">
        <v>1319</v>
      </c>
      <c r="I344" s="8" t="s">
        <v>196</v>
      </c>
      <c r="J344" s="13" t="s">
        <v>9</v>
      </c>
      <c r="K344" s="13" t="s">
        <v>21</v>
      </c>
      <c r="L344" s="13" t="s">
        <v>43</v>
      </c>
      <c r="M344" s="8" t="s">
        <v>114</v>
      </c>
      <c r="N344" s="9">
        <v>30</v>
      </c>
      <c r="O344" s="9">
        <f t="shared" si="6"/>
        <v>30</v>
      </c>
      <c r="P344" s="8"/>
      <c r="Q344" s="8"/>
      <c r="R344" s="8"/>
      <c r="S344" s="9" t="s">
        <v>1320</v>
      </c>
      <c r="T344" s="9" t="s">
        <v>1321</v>
      </c>
      <c r="U344" s="8"/>
      <c r="V344" s="8">
        <v>43</v>
      </c>
      <c r="W344" s="8">
        <v>193</v>
      </c>
      <c r="X344" s="8">
        <v>57</v>
      </c>
      <c r="Y344" s="8" t="s">
        <v>117</v>
      </c>
      <c r="Z344" s="8" t="s">
        <v>118</v>
      </c>
      <c r="AA344" s="8" t="str">
        <f t="shared" si="7"/>
        <v>勤建村民委员会</v>
      </c>
      <c r="AB344" s="17" t="s">
        <v>120</v>
      </c>
      <c r="AC344" s="17"/>
    </row>
    <row r="345" s="3" customFormat="1" ht="87" spans="1:29">
      <c r="A345" s="8">
        <f>SUBTOTAL(103,$B$6:B345)*1</f>
        <v>340</v>
      </c>
      <c r="B345" s="8" t="s">
        <v>107</v>
      </c>
      <c r="C345" s="9" t="s">
        <v>1322</v>
      </c>
      <c r="D345" s="9" t="s">
        <v>109</v>
      </c>
      <c r="E345" s="10" t="s">
        <v>110</v>
      </c>
      <c r="F345" s="9" t="s">
        <v>111</v>
      </c>
      <c r="G345" s="9" t="s">
        <v>62</v>
      </c>
      <c r="H345" s="9" t="s">
        <v>1323</v>
      </c>
      <c r="I345" s="8" t="s">
        <v>178</v>
      </c>
      <c r="J345" s="13" t="s">
        <v>9</v>
      </c>
      <c r="K345" s="13" t="s">
        <v>21</v>
      </c>
      <c r="L345" s="13" t="s">
        <v>42</v>
      </c>
      <c r="M345" s="8" t="s">
        <v>114</v>
      </c>
      <c r="N345" s="9">
        <v>35</v>
      </c>
      <c r="O345" s="9">
        <f t="shared" si="6"/>
        <v>35</v>
      </c>
      <c r="P345" s="8"/>
      <c r="Q345" s="8"/>
      <c r="R345" s="8"/>
      <c r="S345" s="9" t="s">
        <v>1324</v>
      </c>
      <c r="T345" s="9" t="s">
        <v>1325</v>
      </c>
      <c r="U345" s="8"/>
      <c r="V345" s="8">
        <v>92</v>
      </c>
      <c r="W345" s="8">
        <v>368</v>
      </c>
      <c r="X345" s="8">
        <v>110</v>
      </c>
      <c r="Y345" s="8" t="s">
        <v>117</v>
      </c>
      <c r="Z345" s="8" t="s">
        <v>118</v>
      </c>
      <c r="AA345" s="8" t="str">
        <f t="shared" si="7"/>
        <v>山新村民委员会</v>
      </c>
      <c r="AB345" s="17" t="s">
        <v>120</v>
      </c>
      <c r="AC345" s="17"/>
    </row>
    <row r="346" s="3" customFormat="1" ht="87" spans="1:29">
      <c r="A346" s="8">
        <f>SUBTOTAL(103,$B$6:B346)*1</f>
        <v>341</v>
      </c>
      <c r="B346" s="8" t="s">
        <v>107</v>
      </c>
      <c r="C346" s="9" t="s">
        <v>1326</v>
      </c>
      <c r="D346" s="9" t="s">
        <v>109</v>
      </c>
      <c r="E346" s="10" t="s">
        <v>110</v>
      </c>
      <c r="F346" s="9" t="s">
        <v>111</v>
      </c>
      <c r="G346" s="9" t="s">
        <v>62</v>
      </c>
      <c r="H346" s="9" t="s">
        <v>1323</v>
      </c>
      <c r="I346" s="8" t="s">
        <v>178</v>
      </c>
      <c r="J346" s="13" t="s">
        <v>9</v>
      </c>
      <c r="K346" s="13" t="s">
        <v>21</v>
      </c>
      <c r="L346" s="13" t="s">
        <v>44</v>
      </c>
      <c r="M346" s="8" t="s">
        <v>114</v>
      </c>
      <c r="N346" s="9">
        <v>60</v>
      </c>
      <c r="O346" s="9">
        <f t="shared" si="6"/>
        <v>60</v>
      </c>
      <c r="P346" s="8"/>
      <c r="Q346" s="8"/>
      <c r="R346" s="8"/>
      <c r="S346" s="9" t="s">
        <v>1327</v>
      </c>
      <c r="T346" s="9" t="s">
        <v>1328</v>
      </c>
      <c r="U346" s="8"/>
      <c r="V346" s="8">
        <v>156</v>
      </c>
      <c r="W346" s="8">
        <v>655</v>
      </c>
      <c r="X346" s="8">
        <v>196</v>
      </c>
      <c r="Y346" s="8" t="s">
        <v>117</v>
      </c>
      <c r="Z346" s="8" t="s">
        <v>133</v>
      </c>
      <c r="AA346" s="8" t="str">
        <f t="shared" si="7"/>
        <v>山新村民委员会</v>
      </c>
      <c r="AB346" s="17" t="s">
        <v>120</v>
      </c>
      <c r="AC346" s="17"/>
    </row>
    <row r="347" s="3" customFormat="1" ht="87" spans="1:29">
      <c r="A347" s="8">
        <f>SUBTOTAL(103,$B$6:B347)*1</f>
        <v>342</v>
      </c>
      <c r="B347" s="8" t="s">
        <v>107</v>
      </c>
      <c r="C347" s="9" t="s">
        <v>1329</v>
      </c>
      <c r="D347" s="9" t="s">
        <v>227</v>
      </c>
      <c r="E347" s="10" t="s">
        <v>110</v>
      </c>
      <c r="F347" s="9" t="s">
        <v>111</v>
      </c>
      <c r="G347" s="9" t="s">
        <v>62</v>
      </c>
      <c r="H347" s="9" t="s">
        <v>1323</v>
      </c>
      <c r="I347" s="8" t="s">
        <v>178</v>
      </c>
      <c r="J347" s="13" t="s">
        <v>9</v>
      </c>
      <c r="K347" s="13" t="s">
        <v>21</v>
      </c>
      <c r="L347" s="13" t="s">
        <v>42</v>
      </c>
      <c r="M347" s="8" t="s">
        <v>114</v>
      </c>
      <c r="N347" s="9">
        <v>10</v>
      </c>
      <c r="O347" s="9">
        <f t="shared" si="6"/>
        <v>10</v>
      </c>
      <c r="P347" s="8"/>
      <c r="Q347" s="8"/>
      <c r="R347" s="8"/>
      <c r="S347" s="9" t="s">
        <v>1330</v>
      </c>
      <c r="T347" s="9" t="s">
        <v>1331</v>
      </c>
      <c r="U347" s="8"/>
      <c r="V347" s="8">
        <v>98</v>
      </c>
      <c r="W347" s="8">
        <v>396</v>
      </c>
      <c r="X347" s="8">
        <v>118</v>
      </c>
      <c r="Y347" s="8" t="s">
        <v>117</v>
      </c>
      <c r="Z347" s="8" t="s">
        <v>118</v>
      </c>
      <c r="AA347" s="8" t="str">
        <f t="shared" si="7"/>
        <v>山新村民委员会</v>
      </c>
      <c r="AB347" s="17" t="s">
        <v>120</v>
      </c>
      <c r="AC347" s="17"/>
    </row>
    <row r="348" s="3" customFormat="1" ht="121.8" spans="1:29">
      <c r="A348" s="8">
        <f>SUBTOTAL(103,$B$6:B348)*1</f>
        <v>343</v>
      </c>
      <c r="B348" s="8" t="s">
        <v>107</v>
      </c>
      <c r="C348" s="9" t="s">
        <v>1332</v>
      </c>
      <c r="D348" s="9" t="s">
        <v>109</v>
      </c>
      <c r="E348" s="10" t="s">
        <v>110</v>
      </c>
      <c r="F348" s="9" t="s">
        <v>111</v>
      </c>
      <c r="G348" s="9" t="s">
        <v>62</v>
      </c>
      <c r="H348" s="9" t="s">
        <v>1323</v>
      </c>
      <c r="I348" s="8" t="s">
        <v>178</v>
      </c>
      <c r="J348" s="13" t="s">
        <v>9</v>
      </c>
      <c r="K348" s="13" t="s">
        <v>21</v>
      </c>
      <c r="L348" s="13" t="s">
        <v>43</v>
      </c>
      <c r="M348" s="8" t="s">
        <v>114</v>
      </c>
      <c r="N348" s="9">
        <v>60</v>
      </c>
      <c r="O348" s="9">
        <f t="shared" si="6"/>
        <v>60</v>
      </c>
      <c r="P348" s="8"/>
      <c r="Q348" s="8"/>
      <c r="R348" s="8"/>
      <c r="S348" s="9" t="s">
        <v>1333</v>
      </c>
      <c r="T348" s="9" t="s">
        <v>1334</v>
      </c>
      <c r="U348" s="8"/>
      <c r="V348" s="8">
        <v>68</v>
      </c>
      <c r="W348" s="8">
        <v>216</v>
      </c>
      <c r="X348" s="8">
        <v>64</v>
      </c>
      <c r="Y348" s="8" t="s">
        <v>117</v>
      </c>
      <c r="Z348" s="8" t="s">
        <v>118</v>
      </c>
      <c r="AA348" s="8" t="str">
        <f t="shared" si="7"/>
        <v>山新村民委员会</v>
      </c>
      <c r="AB348" s="17" t="s">
        <v>120</v>
      </c>
      <c r="AC348" s="17"/>
    </row>
    <row r="349" s="3" customFormat="1" ht="52.2" spans="1:29">
      <c r="A349" s="8">
        <f>SUBTOTAL(103,$B$6:B349)*1</f>
        <v>344</v>
      </c>
      <c r="B349" s="8" t="s">
        <v>107</v>
      </c>
      <c r="C349" s="9" t="s">
        <v>1335</v>
      </c>
      <c r="D349" s="9" t="s">
        <v>1336</v>
      </c>
      <c r="E349" s="10" t="s">
        <v>110</v>
      </c>
      <c r="F349" s="9" t="s">
        <v>111</v>
      </c>
      <c r="G349" s="9" t="s">
        <v>62</v>
      </c>
      <c r="H349" s="9" t="s">
        <v>1337</v>
      </c>
      <c r="I349" s="8" t="s">
        <v>166</v>
      </c>
      <c r="J349" s="13" t="s">
        <v>127</v>
      </c>
      <c r="K349" s="13" t="s">
        <v>15</v>
      </c>
      <c r="L349" s="13" t="s">
        <v>27</v>
      </c>
      <c r="M349" s="8" t="s">
        <v>114</v>
      </c>
      <c r="N349" s="9">
        <v>80</v>
      </c>
      <c r="O349" s="9">
        <f t="shared" si="6"/>
        <v>80</v>
      </c>
      <c r="P349" s="8"/>
      <c r="Q349" s="8"/>
      <c r="R349" s="8"/>
      <c r="S349" s="9" t="s">
        <v>1338</v>
      </c>
      <c r="T349" s="9" t="s">
        <v>1339</v>
      </c>
      <c r="U349" s="8"/>
      <c r="V349" s="8">
        <v>65</v>
      </c>
      <c r="W349" s="8">
        <v>392</v>
      </c>
      <c r="X349" s="8">
        <v>117</v>
      </c>
      <c r="Y349" s="8" t="s">
        <v>117</v>
      </c>
      <c r="Z349" s="8" t="s">
        <v>118</v>
      </c>
      <c r="AA349" s="8" t="str">
        <f t="shared" si="7"/>
        <v>上半岭村民委员会</v>
      </c>
      <c r="AB349" s="17" t="s">
        <v>120</v>
      </c>
      <c r="AC349" s="17"/>
    </row>
    <row r="350" s="3" customFormat="1" ht="52.2" spans="1:29">
      <c r="A350" s="8">
        <f>SUBTOTAL(103,$B$6:B350)*1</f>
        <v>345</v>
      </c>
      <c r="B350" s="8" t="s">
        <v>107</v>
      </c>
      <c r="C350" s="9" t="s">
        <v>1340</v>
      </c>
      <c r="D350" s="9" t="s">
        <v>1336</v>
      </c>
      <c r="E350" s="10" t="s">
        <v>110</v>
      </c>
      <c r="F350" s="9" t="s">
        <v>1250</v>
      </c>
      <c r="G350" s="9" t="s">
        <v>62</v>
      </c>
      <c r="H350" s="9" t="s">
        <v>1337</v>
      </c>
      <c r="I350" s="8" t="s">
        <v>166</v>
      </c>
      <c r="J350" s="13" t="s">
        <v>127</v>
      </c>
      <c r="K350" s="13" t="s">
        <v>15</v>
      </c>
      <c r="L350" s="13" t="s">
        <v>27</v>
      </c>
      <c r="M350" s="8" t="s">
        <v>114</v>
      </c>
      <c r="N350" s="9">
        <v>48</v>
      </c>
      <c r="O350" s="9">
        <f t="shared" si="6"/>
        <v>48</v>
      </c>
      <c r="P350" s="8"/>
      <c r="Q350" s="8"/>
      <c r="R350" s="8"/>
      <c r="S350" s="9" t="s">
        <v>1341</v>
      </c>
      <c r="T350" s="9" t="s">
        <v>1342</v>
      </c>
      <c r="U350" s="8"/>
      <c r="V350" s="8">
        <v>65</v>
      </c>
      <c r="W350" s="8">
        <v>392</v>
      </c>
      <c r="X350" s="8">
        <v>117</v>
      </c>
      <c r="Y350" s="8" t="s">
        <v>117</v>
      </c>
      <c r="Z350" s="8" t="s">
        <v>118</v>
      </c>
      <c r="AA350" s="8" t="str">
        <f t="shared" si="7"/>
        <v>上半岭村民委员会</v>
      </c>
      <c r="AB350" s="17" t="s">
        <v>120</v>
      </c>
      <c r="AC350" s="17"/>
    </row>
    <row r="351" s="3" customFormat="1" ht="87" spans="1:29">
      <c r="A351" s="8">
        <f>SUBTOTAL(103,$B$6:B351)*1</f>
        <v>346</v>
      </c>
      <c r="B351" s="8" t="s">
        <v>107</v>
      </c>
      <c r="C351" s="9" t="s">
        <v>1343</v>
      </c>
      <c r="D351" s="9" t="s">
        <v>109</v>
      </c>
      <c r="E351" s="10" t="s">
        <v>110</v>
      </c>
      <c r="F351" s="9" t="s">
        <v>111</v>
      </c>
      <c r="G351" s="9" t="s">
        <v>62</v>
      </c>
      <c r="H351" s="9" t="s">
        <v>1344</v>
      </c>
      <c r="I351" s="8" t="s">
        <v>178</v>
      </c>
      <c r="J351" s="13" t="s">
        <v>9</v>
      </c>
      <c r="K351" s="13" t="s">
        <v>21</v>
      </c>
      <c r="L351" s="13" t="s">
        <v>45</v>
      </c>
      <c r="M351" s="8" t="s">
        <v>114</v>
      </c>
      <c r="N351" s="9">
        <v>50</v>
      </c>
      <c r="O351" s="9">
        <f t="shared" si="6"/>
        <v>50</v>
      </c>
      <c r="P351" s="8"/>
      <c r="Q351" s="8"/>
      <c r="R351" s="8"/>
      <c r="S351" s="9" t="s">
        <v>1345</v>
      </c>
      <c r="T351" s="9" t="s">
        <v>1346</v>
      </c>
      <c r="U351" s="8"/>
      <c r="V351" s="8">
        <v>37</v>
      </c>
      <c r="W351" s="8">
        <v>166</v>
      </c>
      <c r="X351" s="8">
        <v>49</v>
      </c>
      <c r="Y351" s="8" t="s">
        <v>117</v>
      </c>
      <c r="Z351" s="8" t="s">
        <v>118</v>
      </c>
      <c r="AA351" s="8" t="str">
        <f t="shared" si="7"/>
        <v>水口村民委员会</v>
      </c>
      <c r="AB351" s="17" t="s">
        <v>120</v>
      </c>
      <c r="AC351" s="17"/>
    </row>
    <row r="352" s="3" customFormat="1" ht="87" spans="1:29">
      <c r="A352" s="8">
        <f>SUBTOTAL(103,$B$6:B352)*1</f>
        <v>347</v>
      </c>
      <c r="B352" s="8" t="s">
        <v>107</v>
      </c>
      <c r="C352" s="9" t="s">
        <v>1347</v>
      </c>
      <c r="D352" s="9" t="s">
        <v>109</v>
      </c>
      <c r="E352" s="10" t="s">
        <v>110</v>
      </c>
      <c r="F352" s="9" t="s">
        <v>111</v>
      </c>
      <c r="G352" s="9" t="s">
        <v>62</v>
      </c>
      <c r="H352" s="9" t="s">
        <v>1344</v>
      </c>
      <c r="I352" s="8" t="s">
        <v>178</v>
      </c>
      <c r="J352" s="13" t="s">
        <v>9</v>
      </c>
      <c r="K352" s="13" t="s">
        <v>21</v>
      </c>
      <c r="L352" s="13" t="s">
        <v>42</v>
      </c>
      <c r="M352" s="8" t="s">
        <v>114</v>
      </c>
      <c r="N352" s="9">
        <v>90</v>
      </c>
      <c r="O352" s="9">
        <f t="shared" si="6"/>
        <v>90</v>
      </c>
      <c r="P352" s="8"/>
      <c r="Q352" s="8"/>
      <c r="R352" s="8"/>
      <c r="S352" s="9" t="s">
        <v>1348</v>
      </c>
      <c r="T352" s="9" t="s">
        <v>1349</v>
      </c>
      <c r="U352" s="8"/>
      <c r="V352" s="8">
        <v>56</v>
      </c>
      <c r="W352" s="8">
        <v>252</v>
      </c>
      <c r="X352" s="8">
        <v>75</v>
      </c>
      <c r="Y352" s="8" t="s">
        <v>117</v>
      </c>
      <c r="Z352" s="8" t="s">
        <v>118</v>
      </c>
      <c r="AA352" s="8" t="str">
        <f t="shared" si="7"/>
        <v>水口村民委员会</v>
      </c>
      <c r="AB352" s="17" t="s">
        <v>120</v>
      </c>
      <c r="AC352" s="17"/>
    </row>
    <row r="353" s="3" customFormat="1" ht="52.2" spans="1:29">
      <c r="A353" s="8">
        <f>SUBTOTAL(103,$B$6:B353)*1</f>
        <v>348</v>
      </c>
      <c r="B353" s="8" t="s">
        <v>107</v>
      </c>
      <c r="C353" s="9" t="s">
        <v>1350</v>
      </c>
      <c r="D353" s="9" t="s">
        <v>109</v>
      </c>
      <c r="E353" s="10" t="s">
        <v>110</v>
      </c>
      <c r="F353" s="9" t="s">
        <v>111</v>
      </c>
      <c r="G353" s="9" t="s">
        <v>62</v>
      </c>
      <c r="H353" s="9" t="s">
        <v>1351</v>
      </c>
      <c r="I353" s="8" t="s">
        <v>196</v>
      </c>
      <c r="J353" s="13" t="s">
        <v>127</v>
      </c>
      <c r="K353" s="13" t="s">
        <v>17</v>
      </c>
      <c r="L353" s="13" t="s">
        <v>34</v>
      </c>
      <c r="M353" s="8" t="s">
        <v>114</v>
      </c>
      <c r="N353" s="9">
        <v>100</v>
      </c>
      <c r="O353" s="9">
        <f t="shared" si="6"/>
        <v>100</v>
      </c>
      <c r="P353" s="8"/>
      <c r="Q353" s="8"/>
      <c r="R353" s="8"/>
      <c r="S353" s="9" t="s">
        <v>1352</v>
      </c>
      <c r="T353" s="9" t="s">
        <v>1353</v>
      </c>
      <c r="U353" s="8"/>
      <c r="V353" s="8">
        <v>57</v>
      </c>
      <c r="W353" s="8">
        <v>250</v>
      </c>
      <c r="X353" s="8">
        <v>75</v>
      </c>
      <c r="Y353" s="8" t="s">
        <v>117</v>
      </c>
      <c r="Z353" s="8" t="s">
        <v>118</v>
      </c>
      <c r="AA353" s="8" t="str">
        <f t="shared" si="7"/>
        <v>水西村民委员会</v>
      </c>
      <c r="AB353" s="17" t="s">
        <v>120</v>
      </c>
      <c r="AC353" s="17"/>
    </row>
    <row r="354" s="3" customFormat="1" ht="87" spans="1:29">
      <c r="A354" s="8">
        <f>SUBTOTAL(103,$B$6:B354)*1</f>
        <v>349</v>
      </c>
      <c r="B354" s="8" t="s">
        <v>107</v>
      </c>
      <c r="C354" s="9" t="s">
        <v>1354</v>
      </c>
      <c r="D354" s="9" t="s">
        <v>1336</v>
      </c>
      <c r="E354" s="10" t="s">
        <v>110</v>
      </c>
      <c r="F354" s="9" t="s">
        <v>111</v>
      </c>
      <c r="G354" s="9" t="s">
        <v>62</v>
      </c>
      <c r="H354" s="9" t="s">
        <v>1351</v>
      </c>
      <c r="I354" s="8" t="s">
        <v>196</v>
      </c>
      <c r="J354" s="13" t="s">
        <v>9</v>
      </c>
      <c r="K354" s="13" t="s">
        <v>21</v>
      </c>
      <c r="L354" s="13" t="s">
        <v>42</v>
      </c>
      <c r="M354" s="8" t="s">
        <v>114</v>
      </c>
      <c r="N354" s="9">
        <v>1.5</v>
      </c>
      <c r="O354" s="9">
        <f t="shared" si="6"/>
        <v>1.5</v>
      </c>
      <c r="P354" s="8"/>
      <c r="Q354" s="8"/>
      <c r="R354" s="8"/>
      <c r="S354" s="9" t="s">
        <v>1355</v>
      </c>
      <c r="T354" s="9" t="s">
        <v>1356</v>
      </c>
      <c r="U354" s="8"/>
      <c r="V354" s="8">
        <v>115</v>
      </c>
      <c r="W354" s="8">
        <v>609</v>
      </c>
      <c r="X354" s="8">
        <v>182</v>
      </c>
      <c r="Y354" s="8" t="s">
        <v>117</v>
      </c>
      <c r="Z354" s="8" t="s">
        <v>118</v>
      </c>
      <c r="AA354" s="8" t="str">
        <f t="shared" si="7"/>
        <v>水西村民委员会</v>
      </c>
      <c r="AB354" s="17" t="s">
        <v>120</v>
      </c>
      <c r="AC354" s="17"/>
    </row>
    <row r="355" s="3" customFormat="1" ht="52.2" spans="1:29">
      <c r="A355" s="8">
        <f>SUBTOTAL(103,$B$6:B355)*1</f>
        <v>350</v>
      </c>
      <c r="B355" s="8" t="s">
        <v>107</v>
      </c>
      <c r="C355" s="9" t="s">
        <v>1357</v>
      </c>
      <c r="D355" s="9" t="s">
        <v>109</v>
      </c>
      <c r="E355" s="10" t="s">
        <v>110</v>
      </c>
      <c r="F355" s="9" t="s">
        <v>1250</v>
      </c>
      <c r="G355" s="9" t="s">
        <v>62</v>
      </c>
      <c r="H355" s="9" t="s">
        <v>1358</v>
      </c>
      <c r="I355" s="8" t="s">
        <v>178</v>
      </c>
      <c r="J355" s="13" t="s">
        <v>9</v>
      </c>
      <c r="K355" s="13" t="s">
        <v>22</v>
      </c>
      <c r="L355" s="13" t="s">
        <v>47</v>
      </c>
      <c r="M355" s="8" t="s">
        <v>114</v>
      </c>
      <c r="N355" s="9">
        <v>50</v>
      </c>
      <c r="O355" s="9">
        <f t="shared" si="6"/>
        <v>50</v>
      </c>
      <c r="P355" s="8"/>
      <c r="Q355" s="8"/>
      <c r="R355" s="8"/>
      <c r="S355" s="9" t="s">
        <v>1359</v>
      </c>
      <c r="T355" s="9" t="s">
        <v>1360</v>
      </c>
      <c r="U355" s="8"/>
      <c r="V355" s="8">
        <v>82</v>
      </c>
      <c r="W355" s="8">
        <v>323</v>
      </c>
      <c r="X355" s="8">
        <v>96</v>
      </c>
      <c r="Y355" s="8" t="s">
        <v>117</v>
      </c>
      <c r="Z355" s="8" t="s">
        <v>118</v>
      </c>
      <c r="AA355" s="8" t="str">
        <f t="shared" si="7"/>
        <v>塔丰村民委员会</v>
      </c>
      <c r="AB355" s="17" t="s">
        <v>120</v>
      </c>
      <c r="AC355" s="17"/>
    </row>
    <row r="356" s="3" customFormat="1" ht="52.2" spans="1:29">
      <c r="A356" s="8">
        <f>SUBTOTAL(103,$B$6:B356)*1</f>
        <v>351</v>
      </c>
      <c r="B356" s="8" t="s">
        <v>107</v>
      </c>
      <c r="C356" s="9" t="s">
        <v>6</v>
      </c>
      <c r="D356" s="9" t="s">
        <v>109</v>
      </c>
      <c r="E356" s="10" t="s">
        <v>110</v>
      </c>
      <c r="F356" s="9" t="s">
        <v>1250</v>
      </c>
      <c r="G356" s="9" t="s">
        <v>62</v>
      </c>
      <c r="H356" s="9" t="s">
        <v>1358</v>
      </c>
      <c r="I356" s="8" t="s">
        <v>178</v>
      </c>
      <c r="J356" s="13" t="s">
        <v>127</v>
      </c>
      <c r="K356" s="13" t="s">
        <v>15</v>
      </c>
      <c r="L356" s="13" t="s">
        <v>26</v>
      </c>
      <c r="M356" s="8" t="s">
        <v>114</v>
      </c>
      <c r="N356" s="9">
        <v>60</v>
      </c>
      <c r="O356" s="9">
        <f t="shared" si="6"/>
        <v>60</v>
      </c>
      <c r="P356" s="8"/>
      <c r="Q356" s="8"/>
      <c r="R356" s="8"/>
      <c r="S356" s="9" t="s">
        <v>1361</v>
      </c>
      <c r="T356" s="9" t="s">
        <v>1362</v>
      </c>
      <c r="U356" s="8"/>
      <c r="V356" s="8">
        <v>53</v>
      </c>
      <c r="W356" s="8">
        <v>238</v>
      </c>
      <c r="X356" s="8">
        <v>71</v>
      </c>
      <c r="Y356" s="8" t="s">
        <v>117</v>
      </c>
      <c r="Z356" s="8" t="s">
        <v>118</v>
      </c>
      <c r="AA356" s="8" t="str">
        <f t="shared" si="7"/>
        <v>塔丰村民委员会</v>
      </c>
      <c r="AB356" s="17" t="s">
        <v>120</v>
      </c>
      <c r="AC356" s="17"/>
    </row>
    <row r="357" s="3" customFormat="1" ht="52.2" spans="1:29">
      <c r="A357" s="8">
        <f>SUBTOTAL(103,$B$6:B357)*1</f>
        <v>352</v>
      </c>
      <c r="B357" s="8" t="s">
        <v>107</v>
      </c>
      <c r="C357" s="9" t="s">
        <v>6</v>
      </c>
      <c r="D357" s="9" t="s">
        <v>109</v>
      </c>
      <c r="E357" s="10" t="s">
        <v>110</v>
      </c>
      <c r="F357" s="9" t="s">
        <v>1250</v>
      </c>
      <c r="G357" s="9" t="s">
        <v>62</v>
      </c>
      <c r="H357" s="9" t="s">
        <v>1358</v>
      </c>
      <c r="I357" s="8" t="s">
        <v>178</v>
      </c>
      <c r="J357" s="13" t="s">
        <v>127</v>
      </c>
      <c r="K357" s="13" t="s">
        <v>17</v>
      </c>
      <c r="L357" s="13" t="s">
        <v>34</v>
      </c>
      <c r="M357" s="8" t="s">
        <v>114</v>
      </c>
      <c r="N357" s="9">
        <v>60</v>
      </c>
      <c r="O357" s="9">
        <f t="shared" si="6"/>
        <v>60</v>
      </c>
      <c r="P357" s="8"/>
      <c r="Q357" s="8"/>
      <c r="R357" s="8"/>
      <c r="S357" s="9" t="s">
        <v>1363</v>
      </c>
      <c r="T357" s="9" t="s">
        <v>1362</v>
      </c>
      <c r="U357" s="8"/>
      <c r="V357" s="8">
        <v>53</v>
      </c>
      <c r="W357" s="8">
        <v>238</v>
      </c>
      <c r="X357" s="8">
        <v>71</v>
      </c>
      <c r="Y357" s="8" t="s">
        <v>117</v>
      </c>
      <c r="Z357" s="8" t="s">
        <v>118</v>
      </c>
      <c r="AA357" s="8" t="str">
        <f t="shared" si="7"/>
        <v>塔丰村民委员会</v>
      </c>
      <c r="AB357" s="17" t="s">
        <v>120</v>
      </c>
      <c r="AC357" s="17"/>
    </row>
    <row r="358" s="3" customFormat="1" ht="87" spans="1:29">
      <c r="A358" s="8">
        <f>SUBTOTAL(103,$B$6:B358)*1</f>
        <v>353</v>
      </c>
      <c r="B358" s="8" t="s">
        <v>107</v>
      </c>
      <c r="C358" s="9" t="s">
        <v>1364</v>
      </c>
      <c r="D358" s="9" t="s">
        <v>109</v>
      </c>
      <c r="E358" s="10" t="s">
        <v>110</v>
      </c>
      <c r="F358" s="9" t="s">
        <v>111</v>
      </c>
      <c r="G358" s="9" t="s">
        <v>62</v>
      </c>
      <c r="H358" s="9" t="s">
        <v>1365</v>
      </c>
      <c r="I358" s="8" t="s">
        <v>166</v>
      </c>
      <c r="J358" s="13" t="s">
        <v>9</v>
      </c>
      <c r="K358" s="13" t="s">
        <v>21</v>
      </c>
      <c r="L358" s="13" t="s">
        <v>42</v>
      </c>
      <c r="M358" s="8" t="s">
        <v>114</v>
      </c>
      <c r="N358" s="9">
        <v>10</v>
      </c>
      <c r="O358" s="9">
        <f t="shared" si="6"/>
        <v>10</v>
      </c>
      <c r="P358" s="8"/>
      <c r="Q358" s="8"/>
      <c r="R358" s="8"/>
      <c r="S358" s="9" t="s">
        <v>1366</v>
      </c>
      <c r="T358" s="9" t="s">
        <v>1367</v>
      </c>
      <c r="U358" s="8"/>
      <c r="V358" s="8">
        <v>79</v>
      </c>
      <c r="W358" s="8">
        <v>355</v>
      </c>
      <c r="X358" s="8">
        <v>106</v>
      </c>
      <c r="Y358" s="8" t="s">
        <v>117</v>
      </c>
      <c r="Z358" s="8" t="s">
        <v>118</v>
      </c>
      <c r="AA358" s="8" t="str">
        <f t="shared" si="7"/>
        <v>文武坝村民委员会</v>
      </c>
      <c r="AB358" s="17" t="s">
        <v>120</v>
      </c>
      <c r="AC358" s="17"/>
    </row>
    <row r="359" s="3" customFormat="1" ht="52.2" spans="1:29">
      <c r="A359" s="8">
        <f>SUBTOTAL(103,$B$6:B359)*1</f>
        <v>354</v>
      </c>
      <c r="B359" s="8" t="s">
        <v>107</v>
      </c>
      <c r="C359" s="9" t="s">
        <v>6</v>
      </c>
      <c r="D359" s="9" t="s">
        <v>109</v>
      </c>
      <c r="E359" s="10" t="s">
        <v>110</v>
      </c>
      <c r="F359" s="9" t="s">
        <v>111</v>
      </c>
      <c r="G359" s="9" t="s">
        <v>62</v>
      </c>
      <c r="H359" s="9" t="s">
        <v>1368</v>
      </c>
      <c r="I359" s="8" t="s">
        <v>178</v>
      </c>
      <c r="J359" s="13" t="s">
        <v>127</v>
      </c>
      <c r="K359" s="13" t="s">
        <v>17</v>
      </c>
      <c r="L359" s="13" t="s">
        <v>35</v>
      </c>
      <c r="M359" s="8" t="s">
        <v>114</v>
      </c>
      <c r="N359" s="9">
        <v>390</v>
      </c>
      <c r="O359" s="9">
        <f t="shared" si="6"/>
        <v>390</v>
      </c>
      <c r="P359" s="8"/>
      <c r="Q359" s="8"/>
      <c r="R359" s="8"/>
      <c r="S359" s="9" t="s">
        <v>1369</v>
      </c>
      <c r="T359" s="9" t="s">
        <v>1370</v>
      </c>
      <c r="U359" s="8"/>
      <c r="V359" s="8">
        <v>73</v>
      </c>
      <c r="W359" s="8">
        <v>328</v>
      </c>
      <c r="X359" s="8">
        <v>98</v>
      </c>
      <c r="Y359" s="8" t="s">
        <v>117</v>
      </c>
      <c r="Z359" s="8" t="s">
        <v>118</v>
      </c>
      <c r="AA359" s="8" t="str">
        <f t="shared" si="7"/>
        <v>下半岭村民委员会</v>
      </c>
      <c r="AB359" s="17" t="s">
        <v>120</v>
      </c>
      <c r="AC359" s="17"/>
    </row>
    <row r="360" s="3" customFormat="1" ht="87" spans="1:29">
      <c r="A360" s="8">
        <f>SUBTOTAL(103,$B$6:B360)*1</f>
        <v>355</v>
      </c>
      <c r="B360" s="8" t="s">
        <v>107</v>
      </c>
      <c r="C360" s="9" t="s">
        <v>1371</v>
      </c>
      <c r="D360" s="9" t="s">
        <v>109</v>
      </c>
      <c r="E360" s="10" t="s">
        <v>110</v>
      </c>
      <c r="F360" s="9" t="s">
        <v>111</v>
      </c>
      <c r="G360" s="9" t="s">
        <v>62</v>
      </c>
      <c r="H360" s="9" t="s">
        <v>1372</v>
      </c>
      <c r="I360" s="8" t="s">
        <v>196</v>
      </c>
      <c r="J360" s="13" t="s">
        <v>9</v>
      </c>
      <c r="K360" s="13" t="s">
        <v>21</v>
      </c>
      <c r="L360" s="13" t="s">
        <v>42</v>
      </c>
      <c r="M360" s="8" t="s">
        <v>114</v>
      </c>
      <c r="N360" s="9">
        <v>20</v>
      </c>
      <c r="O360" s="9">
        <f t="shared" si="6"/>
        <v>20</v>
      </c>
      <c r="P360" s="8"/>
      <c r="Q360" s="8"/>
      <c r="R360" s="8"/>
      <c r="S360" s="9" t="s">
        <v>1373</v>
      </c>
      <c r="T360" s="9" t="s">
        <v>1374</v>
      </c>
      <c r="U360" s="8"/>
      <c r="V360" s="8">
        <v>109</v>
      </c>
      <c r="W360" s="8">
        <v>364</v>
      </c>
      <c r="X360" s="8">
        <v>109</v>
      </c>
      <c r="Y360" s="8" t="s">
        <v>117</v>
      </c>
      <c r="Z360" s="8" t="s">
        <v>118</v>
      </c>
      <c r="AA360" s="8" t="str">
        <f t="shared" si="7"/>
        <v>湘东村民委员会</v>
      </c>
      <c r="AB360" s="17" t="s">
        <v>120</v>
      </c>
      <c r="AC360" s="17"/>
    </row>
    <row r="361" s="3" customFormat="1" ht="52.2" spans="1:29">
      <c r="A361" s="8">
        <f>SUBTOTAL(103,$B$6:B361)*1</f>
        <v>356</v>
      </c>
      <c r="B361" s="8" t="s">
        <v>107</v>
      </c>
      <c r="C361" s="9" t="s">
        <v>1299</v>
      </c>
      <c r="D361" s="9" t="s">
        <v>109</v>
      </c>
      <c r="E361" s="10" t="s">
        <v>110</v>
      </c>
      <c r="F361" s="9" t="s">
        <v>1250</v>
      </c>
      <c r="G361" s="9" t="s">
        <v>62</v>
      </c>
      <c r="H361" s="9" t="s">
        <v>1375</v>
      </c>
      <c r="I361" s="8" t="s">
        <v>196</v>
      </c>
      <c r="J361" s="13" t="s">
        <v>127</v>
      </c>
      <c r="K361" s="13" t="s">
        <v>17</v>
      </c>
      <c r="L361" s="13" t="s">
        <v>35</v>
      </c>
      <c r="M361" s="8" t="s">
        <v>114</v>
      </c>
      <c r="N361" s="9">
        <v>100</v>
      </c>
      <c r="O361" s="9">
        <f t="shared" si="6"/>
        <v>100</v>
      </c>
      <c r="P361" s="8"/>
      <c r="Q361" s="8"/>
      <c r="R361" s="8"/>
      <c r="S361" s="9" t="s">
        <v>1252</v>
      </c>
      <c r="T361" s="9" t="s">
        <v>1376</v>
      </c>
      <c r="U361" s="8"/>
      <c r="V361" s="8">
        <v>72</v>
      </c>
      <c r="W361" s="8">
        <v>324</v>
      </c>
      <c r="X361" s="8">
        <v>97</v>
      </c>
      <c r="Y361" s="8" t="s">
        <v>117</v>
      </c>
      <c r="Z361" s="8" t="s">
        <v>118</v>
      </c>
      <c r="AA361" s="8" t="str">
        <f t="shared" si="7"/>
        <v>小坝村民委员会</v>
      </c>
      <c r="AB361" s="17" t="s">
        <v>120</v>
      </c>
      <c r="AC361" s="17"/>
    </row>
    <row r="362" s="3" customFormat="1" ht="52.2" spans="1:29">
      <c r="A362" s="8">
        <f>SUBTOTAL(103,$B$6:B362)*1</f>
        <v>357</v>
      </c>
      <c r="B362" s="8" t="s">
        <v>107</v>
      </c>
      <c r="C362" s="9" t="s">
        <v>1377</v>
      </c>
      <c r="D362" s="9" t="s">
        <v>109</v>
      </c>
      <c r="E362" s="10" t="s">
        <v>110</v>
      </c>
      <c r="F362" s="9" t="s">
        <v>1250</v>
      </c>
      <c r="G362" s="9" t="s">
        <v>62</v>
      </c>
      <c r="H362" s="9" t="s">
        <v>1375</v>
      </c>
      <c r="I362" s="8" t="s">
        <v>196</v>
      </c>
      <c r="J362" s="13" t="s">
        <v>127</v>
      </c>
      <c r="K362" s="13" t="s">
        <v>17</v>
      </c>
      <c r="L362" s="13" t="s">
        <v>34</v>
      </c>
      <c r="M362" s="8" t="s">
        <v>114</v>
      </c>
      <c r="N362" s="9">
        <v>140</v>
      </c>
      <c r="O362" s="9">
        <f t="shared" si="6"/>
        <v>140</v>
      </c>
      <c r="P362" s="8"/>
      <c r="Q362" s="8"/>
      <c r="R362" s="8"/>
      <c r="S362" s="9" t="s">
        <v>1378</v>
      </c>
      <c r="T362" s="9" t="s">
        <v>1379</v>
      </c>
      <c r="U362" s="8"/>
      <c r="V362" s="8">
        <v>281</v>
      </c>
      <c r="W362" s="8">
        <v>1264</v>
      </c>
      <c r="X362" s="8">
        <v>379</v>
      </c>
      <c r="Y362" s="8" t="s">
        <v>117</v>
      </c>
      <c r="Z362" s="8" t="s">
        <v>118</v>
      </c>
      <c r="AA362" s="8" t="str">
        <f t="shared" si="7"/>
        <v>小坝村民委员会</v>
      </c>
      <c r="AB362" s="17" t="s">
        <v>120</v>
      </c>
      <c r="AC362" s="17"/>
    </row>
    <row r="363" s="3" customFormat="1" ht="52.2" spans="1:29">
      <c r="A363" s="8">
        <f>SUBTOTAL(103,$B$6:B363)*1</f>
        <v>358</v>
      </c>
      <c r="B363" s="8" t="s">
        <v>107</v>
      </c>
      <c r="C363" s="9" t="s">
        <v>1380</v>
      </c>
      <c r="D363" s="9" t="s">
        <v>109</v>
      </c>
      <c r="E363" s="10" t="s">
        <v>110</v>
      </c>
      <c r="F363" s="9" t="s">
        <v>111</v>
      </c>
      <c r="G363" s="9" t="s">
        <v>62</v>
      </c>
      <c r="H363" s="9" t="s">
        <v>1381</v>
      </c>
      <c r="I363" s="8" t="s">
        <v>196</v>
      </c>
      <c r="J363" s="13" t="s">
        <v>127</v>
      </c>
      <c r="K363" s="13" t="s">
        <v>15</v>
      </c>
      <c r="L363" s="13" t="s">
        <v>27</v>
      </c>
      <c r="M363" s="8" t="s">
        <v>114</v>
      </c>
      <c r="N363" s="9">
        <v>48</v>
      </c>
      <c r="O363" s="9">
        <f t="shared" si="6"/>
        <v>48</v>
      </c>
      <c r="P363" s="8"/>
      <c r="Q363" s="8"/>
      <c r="R363" s="8"/>
      <c r="S363" s="9" t="s">
        <v>1382</v>
      </c>
      <c r="T363" s="9" t="s">
        <v>1383</v>
      </c>
      <c r="U363" s="8"/>
      <c r="V363" s="8">
        <v>125</v>
      </c>
      <c r="W363" s="8">
        <v>562</v>
      </c>
      <c r="X363" s="8">
        <v>168</v>
      </c>
      <c r="Y363" s="8" t="s">
        <v>117</v>
      </c>
      <c r="Z363" s="8" t="s">
        <v>118</v>
      </c>
      <c r="AA363" s="8" t="str">
        <f t="shared" si="7"/>
        <v>长塅村民委员会</v>
      </c>
      <c r="AB363" s="17" t="s">
        <v>120</v>
      </c>
      <c r="AC363" s="17"/>
    </row>
    <row r="364" s="3" customFormat="1" ht="52.2" spans="1:29">
      <c r="A364" s="8">
        <f>SUBTOTAL(103,$B$6:B364)*1</f>
        <v>359</v>
      </c>
      <c r="B364" s="8" t="s">
        <v>107</v>
      </c>
      <c r="C364" s="9" t="s">
        <v>1384</v>
      </c>
      <c r="D364" s="9" t="s">
        <v>109</v>
      </c>
      <c r="E364" s="10" t="s">
        <v>110</v>
      </c>
      <c r="F364" s="9" t="s">
        <v>111</v>
      </c>
      <c r="G364" s="9" t="s">
        <v>62</v>
      </c>
      <c r="H364" s="9" t="s">
        <v>1381</v>
      </c>
      <c r="I364" s="8" t="s">
        <v>196</v>
      </c>
      <c r="J364" s="13" t="s">
        <v>113</v>
      </c>
      <c r="K364" s="13" t="s">
        <v>25</v>
      </c>
      <c r="L364" s="13" t="s">
        <v>51</v>
      </c>
      <c r="M364" s="8" t="s">
        <v>114</v>
      </c>
      <c r="N364" s="9">
        <v>1.8</v>
      </c>
      <c r="O364" s="9">
        <f t="shared" si="6"/>
        <v>1.8</v>
      </c>
      <c r="P364" s="8"/>
      <c r="Q364" s="8"/>
      <c r="R364" s="8"/>
      <c r="S364" s="9" t="s">
        <v>1385</v>
      </c>
      <c r="T364" s="9" t="s">
        <v>1386</v>
      </c>
      <c r="U364" s="8"/>
      <c r="V364" s="8">
        <v>1</v>
      </c>
      <c r="W364" s="8">
        <v>4</v>
      </c>
      <c r="X364" s="8">
        <v>4</v>
      </c>
      <c r="Y364" s="8" t="s">
        <v>117</v>
      </c>
      <c r="Z364" s="8" t="s">
        <v>403</v>
      </c>
      <c r="AA364" s="8" t="str">
        <f t="shared" si="7"/>
        <v>长塅村民委员会</v>
      </c>
      <c r="AB364" s="17" t="s">
        <v>120</v>
      </c>
      <c r="AC364" s="17"/>
    </row>
    <row r="365" s="3" customFormat="1" ht="52.2" spans="1:29">
      <c r="A365" s="8">
        <f>SUBTOTAL(103,$B$6:B365)*1</f>
        <v>360</v>
      </c>
      <c r="B365" s="8" t="s">
        <v>107</v>
      </c>
      <c r="C365" s="9" t="s">
        <v>1387</v>
      </c>
      <c r="D365" s="9" t="s">
        <v>109</v>
      </c>
      <c r="E365" s="10" t="s">
        <v>110</v>
      </c>
      <c r="F365" s="9" t="s">
        <v>111</v>
      </c>
      <c r="G365" s="9" t="s">
        <v>62</v>
      </c>
      <c r="H365" s="9" t="s">
        <v>1388</v>
      </c>
      <c r="I365" s="8" t="s">
        <v>196</v>
      </c>
      <c r="J365" s="13" t="s">
        <v>127</v>
      </c>
      <c r="K365" s="13" t="s">
        <v>17</v>
      </c>
      <c r="L365" s="13" t="s">
        <v>35</v>
      </c>
      <c r="M365" s="8" t="s">
        <v>114</v>
      </c>
      <c r="N365" s="9">
        <v>140</v>
      </c>
      <c r="O365" s="9">
        <f t="shared" si="6"/>
        <v>140</v>
      </c>
      <c r="P365" s="8"/>
      <c r="Q365" s="8"/>
      <c r="R365" s="8"/>
      <c r="S365" s="9" t="s">
        <v>1389</v>
      </c>
      <c r="T365" s="9" t="s">
        <v>1390</v>
      </c>
      <c r="U365" s="8"/>
      <c r="V365" s="8">
        <v>161</v>
      </c>
      <c r="W365" s="8">
        <v>685</v>
      </c>
      <c r="X365" s="8">
        <v>205</v>
      </c>
      <c r="Y365" s="8" t="s">
        <v>117</v>
      </c>
      <c r="Z365" s="8" t="s">
        <v>118</v>
      </c>
      <c r="AA365" s="8" t="str">
        <f t="shared" si="7"/>
        <v>中塅村民委员会</v>
      </c>
      <c r="AB365" s="17" t="s">
        <v>120</v>
      </c>
      <c r="AC365" s="17"/>
    </row>
    <row r="366" s="3" customFormat="1" ht="52.2" spans="1:29">
      <c r="A366" s="8">
        <f>SUBTOTAL(103,$B$6:B366)*1</f>
        <v>361</v>
      </c>
      <c r="B366" s="8" t="s">
        <v>107</v>
      </c>
      <c r="C366" s="9" t="s">
        <v>1391</v>
      </c>
      <c r="D366" s="9" t="s">
        <v>109</v>
      </c>
      <c r="E366" s="10" t="s">
        <v>110</v>
      </c>
      <c r="F366" s="9" t="s">
        <v>111</v>
      </c>
      <c r="G366" s="9" t="s">
        <v>63</v>
      </c>
      <c r="H366" s="9" t="s">
        <v>1392</v>
      </c>
      <c r="I366" s="8" t="s">
        <v>178</v>
      </c>
      <c r="J366" s="13" t="s">
        <v>127</v>
      </c>
      <c r="K366" s="13" t="s">
        <v>17</v>
      </c>
      <c r="L366" s="13" t="s">
        <v>35</v>
      </c>
      <c r="M366" s="8" t="s">
        <v>114</v>
      </c>
      <c r="N366" s="9">
        <v>57</v>
      </c>
      <c r="O366" s="9">
        <f t="shared" si="6"/>
        <v>57</v>
      </c>
      <c r="P366" s="8"/>
      <c r="Q366" s="8"/>
      <c r="R366" s="8"/>
      <c r="S366" s="9" t="s">
        <v>1393</v>
      </c>
      <c r="T366" s="9" t="s">
        <v>1394</v>
      </c>
      <c r="U366" s="8">
        <v>1</v>
      </c>
      <c r="V366" s="8">
        <v>86</v>
      </c>
      <c r="W366" s="8">
        <v>423</v>
      </c>
      <c r="X366" s="8">
        <v>23</v>
      </c>
      <c r="Y366" s="8" t="s">
        <v>117</v>
      </c>
      <c r="Z366" s="8" t="s">
        <v>118</v>
      </c>
      <c r="AA366" s="8" t="s">
        <v>1395</v>
      </c>
      <c r="AB366" s="17" t="s">
        <v>120</v>
      </c>
      <c r="AC366" s="17"/>
    </row>
    <row r="367" s="3" customFormat="1" ht="87" spans="1:29">
      <c r="A367" s="8">
        <f>SUBTOTAL(103,$B$6:B367)*1</f>
        <v>362</v>
      </c>
      <c r="B367" s="8" t="s">
        <v>107</v>
      </c>
      <c r="C367" s="9" t="s">
        <v>1396</v>
      </c>
      <c r="D367" s="9" t="s">
        <v>109</v>
      </c>
      <c r="E367" s="10" t="s">
        <v>110</v>
      </c>
      <c r="F367" s="9" t="s">
        <v>111</v>
      </c>
      <c r="G367" s="9" t="s">
        <v>63</v>
      </c>
      <c r="H367" s="9" t="s">
        <v>1392</v>
      </c>
      <c r="I367" s="8" t="s">
        <v>178</v>
      </c>
      <c r="J367" s="13" t="s">
        <v>9</v>
      </c>
      <c r="K367" s="13" t="s">
        <v>21</v>
      </c>
      <c r="L367" s="13" t="s">
        <v>45</v>
      </c>
      <c r="M367" s="8" t="s">
        <v>114</v>
      </c>
      <c r="N367" s="9">
        <v>3</v>
      </c>
      <c r="O367" s="9">
        <f t="shared" si="6"/>
        <v>3</v>
      </c>
      <c r="P367" s="8"/>
      <c r="Q367" s="8"/>
      <c r="R367" s="8"/>
      <c r="S367" s="9" t="s">
        <v>1397</v>
      </c>
      <c r="T367" s="9" t="s">
        <v>1398</v>
      </c>
      <c r="U367" s="8">
        <v>1</v>
      </c>
      <c r="V367" s="8">
        <v>106</v>
      </c>
      <c r="W367" s="8">
        <v>488</v>
      </c>
      <c r="X367" s="8">
        <v>92</v>
      </c>
      <c r="Y367" s="8" t="s">
        <v>117</v>
      </c>
      <c r="Z367" s="8" t="s">
        <v>118</v>
      </c>
      <c r="AA367" s="8" t="s">
        <v>1395</v>
      </c>
      <c r="AB367" s="17" t="s">
        <v>120</v>
      </c>
      <c r="AC367" s="17"/>
    </row>
    <row r="368" s="3" customFormat="1" ht="87" spans="1:29">
      <c r="A368" s="8">
        <f>SUBTOTAL(103,$B$6:B368)*1</f>
        <v>363</v>
      </c>
      <c r="B368" s="8" t="s">
        <v>107</v>
      </c>
      <c r="C368" s="9" t="s">
        <v>1399</v>
      </c>
      <c r="D368" s="9" t="s">
        <v>109</v>
      </c>
      <c r="E368" s="10" t="s">
        <v>110</v>
      </c>
      <c r="F368" s="9" t="s">
        <v>111</v>
      </c>
      <c r="G368" s="9" t="s">
        <v>63</v>
      </c>
      <c r="H368" s="9" t="s">
        <v>1400</v>
      </c>
      <c r="I368" s="8" t="s">
        <v>196</v>
      </c>
      <c r="J368" s="13" t="s">
        <v>9</v>
      </c>
      <c r="K368" s="13" t="s">
        <v>21</v>
      </c>
      <c r="L368" s="13" t="s">
        <v>43</v>
      </c>
      <c r="M368" s="8" t="s">
        <v>114</v>
      </c>
      <c r="N368" s="9">
        <v>60</v>
      </c>
      <c r="O368" s="9">
        <f t="shared" si="6"/>
        <v>60</v>
      </c>
      <c r="P368" s="8"/>
      <c r="Q368" s="8"/>
      <c r="R368" s="8"/>
      <c r="S368" s="9" t="s">
        <v>1401</v>
      </c>
      <c r="T368" s="9" t="s">
        <v>1402</v>
      </c>
      <c r="U368" s="8">
        <v>1</v>
      </c>
      <c r="V368" s="8">
        <v>112</v>
      </c>
      <c r="W368" s="8">
        <v>448</v>
      </c>
      <c r="X368" s="8">
        <v>84</v>
      </c>
      <c r="Y368" s="8" t="s">
        <v>117</v>
      </c>
      <c r="Z368" s="8" t="s">
        <v>118</v>
      </c>
      <c r="AA368" s="8" t="s">
        <v>1403</v>
      </c>
      <c r="AB368" s="17" t="s">
        <v>120</v>
      </c>
      <c r="AC368" s="17"/>
    </row>
    <row r="369" s="3" customFormat="1" ht="87" spans="1:29">
      <c r="A369" s="8">
        <f>SUBTOTAL(103,$B$6:B369)*1</f>
        <v>364</v>
      </c>
      <c r="B369" s="8" t="s">
        <v>107</v>
      </c>
      <c r="C369" s="9" t="s">
        <v>1404</v>
      </c>
      <c r="D369" s="9" t="s">
        <v>109</v>
      </c>
      <c r="E369" s="10" t="s">
        <v>110</v>
      </c>
      <c r="F369" s="9" t="s">
        <v>111</v>
      </c>
      <c r="G369" s="9" t="s">
        <v>63</v>
      </c>
      <c r="H369" s="9" t="s">
        <v>1405</v>
      </c>
      <c r="I369" s="8" t="s">
        <v>178</v>
      </c>
      <c r="J369" s="13" t="s">
        <v>9</v>
      </c>
      <c r="K369" s="13" t="s">
        <v>21</v>
      </c>
      <c r="L369" s="13" t="s">
        <v>42</v>
      </c>
      <c r="M369" s="8" t="s">
        <v>114</v>
      </c>
      <c r="N369" s="9">
        <v>37</v>
      </c>
      <c r="O369" s="9">
        <f t="shared" si="6"/>
        <v>37</v>
      </c>
      <c r="P369" s="8"/>
      <c r="Q369" s="8"/>
      <c r="R369" s="8"/>
      <c r="S369" s="9" t="s">
        <v>1406</v>
      </c>
      <c r="T369" s="9" t="s">
        <v>1407</v>
      </c>
      <c r="U369" s="8">
        <v>1</v>
      </c>
      <c r="V369" s="8">
        <v>132</v>
      </c>
      <c r="W369" s="8">
        <v>528</v>
      </c>
      <c r="X369" s="8">
        <v>76</v>
      </c>
      <c r="Y369" s="8" t="s">
        <v>117</v>
      </c>
      <c r="Z369" s="8" t="s">
        <v>118</v>
      </c>
      <c r="AA369" s="8" t="s">
        <v>1408</v>
      </c>
      <c r="AB369" s="17" t="s">
        <v>120</v>
      </c>
      <c r="AC369" s="17"/>
    </row>
    <row r="370" s="3" customFormat="1" ht="87" spans="1:29">
      <c r="A370" s="8">
        <f>SUBTOTAL(103,$B$6:B370)*1</f>
        <v>365</v>
      </c>
      <c r="B370" s="8" t="s">
        <v>107</v>
      </c>
      <c r="C370" s="9" t="s">
        <v>1409</v>
      </c>
      <c r="D370" s="9" t="s">
        <v>109</v>
      </c>
      <c r="E370" s="10" t="s">
        <v>110</v>
      </c>
      <c r="F370" s="9" t="s">
        <v>111</v>
      </c>
      <c r="G370" s="9" t="s">
        <v>63</v>
      </c>
      <c r="H370" s="9" t="s">
        <v>1405</v>
      </c>
      <c r="I370" s="8" t="s">
        <v>178</v>
      </c>
      <c r="J370" s="13" t="s">
        <v>9</v>
      </c>
      <c r="K370" s="13" t="s">
        <v>21</v>
      </c>
      <c r="L370" s="13" t="s">
        <v>42</v>
      </c>
      <c r="M370" s="8" t="s">
        <v>114</v>
      </c>
      <c r="N370" s="9">
        <v>15</v>
      </c>
      <c r="O370" s="9">
        <f t="shared" si="6"/>
        <v>15</v>
      </c>
      <c r="P370" s="8"/>
      <c r="Q370" s="8"/>
      <c r="R370" s="8"/>
      <c r="S370" s="9" t="s">
        <v>1410</v>
      </c>
      <c r="T370" s="9" t="s">
        <v>1411</v>
      </c>
      <c r="U370" s="8">
        <v>1</v>
      </c>
      <c r="V370" s="8">
        <v>87</v>
      </c>
      <c r="W370" s="8">
        <v>348</v>
      </c>
      <c r="X370" s="8">
        <v>116</v>
      </c>
      <c r="Y370" s="8" t="s">
        <v>117</v>
      </c>
      <c r="Z370" s="8" t="s">
        <v>118</v>
      </c>
      <c r="AA370" s="8" t="s">
        <v>1408</v>
      </c>
      <c r="AB370" s="17" t="s">
        <v>120</v>
      </c>
      <c r="AC370" s="17"/>
    </row>
    <row r="371" s="3" customFormat="1" ht="87" spans="1:29">
      <c r="A371" s="8">
        <f>SUBTOTAL(103,$B$6:B371)*1</f>
        <v>366</v>
      </c>
      <c r="B371" s="8" t="s">
        <v>107</v>
      </c>
      <c r="C371" s="9" t="s">
        <v>1412</v>
      </c>
      <c r="D371" s="9" t="s">
        <v>109</v>
      </c>
      <c r="E371" s="10" t="s">
        <v>110</v>
      </c>
      <c r="F371" s="9" t="s">
        <v>111</v>
      </c>
      <c r="G371" s="9" t="s">
        <v>63</v>
      </c>
      <c r="H371" s="9" t="s">
        <v>1405</v>
      </c>
      <c r="I371" s="8" t="s">
        <v>178</v>
      </c>
      <c r="J371" s="13" t="s">
        <v>9</v>
      </c>
      <c r="K371" s="13" t="s">
        <v>22</v>
      </c>
      <c r="L371" s="13" t="s">
        <v>47</v>
      </c>
      <c r="M371" s="8" t="s">
        <v>114</v>
      </c>
      <c r="N371" s="9">
        <v>8</v>
      </c>
      <c r="O371" s="9">
        <f t="shared" si="6"/>
        <v>8</v>
      </c>
      <c r="P371" s="8"/>
      <c r="Q371" s="8"/>
      <c r="R371" s="8"/>
      <c r="S371" s="9" t="s">
        <v>1413</v>
      </c>
      <c r="T371" s="9" t="s">
        <v>1414</v>
      </c>
      <c r="U371" s="8">
        <v>1</v>
      </c>
      <c r="V371" s="8">
        <v>41</v>
      </c>
      <c r="W371" s="8">
        <v>164</v>
      </c>
      <c r="X371" s="8">
        <v>55</v>
      </c>
      <c r="Y371" s="8" t="s">
        <v>117</v>
      </c>
      <c r="Z371" s="8" t="s">
        <v>118</v>
      </c>
      <c r="AA371" s="8" t="s">
        <v>1408</v>
      </c>
      <c r="AB371" s="17" t="s">
        <v>120</v>
      </c>
      <c r="AC371" s="17"/>
    </row>
    <row r="372" s="3" customFormat="1" ht="87" spans="1:29">
      <c r="A372" s="8">
        <f>SUBTOTAL(103,$B$6:B372)*1</f>
        <v>367</v>
      </c>
      <c r="B372" s="8" t="s">
        <v>107</v>
      </c>
      <c r="C372" s="9" t="s">
        <v>1415</v>
      </c>
      <c r="D372" s="9" t="s">
        <v>109</v>
      </c>
      <c r="E372" s="10" t="s">
        <v>110</v>
      </c>
      <c r="F372" s="9" t="s">
        <v>111</v>
      </c>
      <c r="G372" s="9" t="s">
        <v>63</v>
      </c>
      <c r="H372" s="9" t="s">
        <v>1416</v>
      </c>
      <c r="I372" s="8" t="s">
        <v>166</v>
      </c>
      <c r="J372" s="13" t="s">
        <v>127</v>
      </c>
      <c r="K372" s="13" t="s">
        <v>17</v>
      </c>
      <c r="L372" s="13" t="s">
        <v>35</v>
      </c>
      <c r="M372" s="8" t="s">
        <v>114</v>
      </c>
      <c r="N372" s="9">
        <v>25</v>
      </c>
      <c r="O372" s="9">
        <f t="shared" si="6"/>
        <v>25</v>
      </c>
      <c r="P372" s="8"/>
      <c r="Q372" s="8"/>
      <c r="R372" s="8"/>
      <c r="S372" s="9" t="s">
        <v>1417</v>
      </c>
      <c r="T372" s="9" t="s">
        <v>1418</v>
      </c>
      <c r="U372" s="8">
        <v>1</v>
      </c>
      <c r="V372" s="8">
        <v>115</v>
      </c>
      <c r="W372" s="8">
        <v>586</v>
      </c>
      <c r="X372" s="8">
        <v>103</v>
      </c>
      <c r="Y372" s="8" t="s">
        <v>117</v>
      </c>
      <c r="Z372" s="8" t="s">
        <v>118</v>
      </c>
      <c r="AA372" s="8" t="s">
        <v>1419</v>
      </c>
      <c r="AB372" s="17" t="s">
        <v>120</v>
      </c>
      <c r="AC372" s="17"/>
    </row>
    <row r="373" s="3" customFormat="1" ht="69.6" spans="1:29">
      <c r="A373" s="8">
        <f>SUBTOTAL(103,$B$6:B373)*1</f>
        <v>368</v>
      </c>
      <c r="B373" s="8" t="s">
        <v>107</v>
      </c>
      <c r="C373" s="9" t="s">
        <v>1420</v>
      </c>
      <c r="D373" s="9" t="s">
        <v>109</v>
      </c>
      <c r="E373" s="10" t="s">
        <v>110</v>
      </c>
      <c r="F373" s="9" t="s">
        <v>111</v>
      </c>
      <c r="G373" s="9" t="s">
        <v>63</v>
      </c>
      <c r="H373" s="9" t="s">
        <v>1416</v>
      </c>
      <c r="I373" s="8" t="s">
        <v>166</v>
      </c>
      <c r="J373" s="13" t="s">
        <v>127</v>
      </c>
      <c r="K373" s="13" t="s">
        <v>18</v>
      </c>
      <c r="L373" s="13" t="s">
        <v>38</v>
      </c>
      <c r="M373" s="8" t="s">
        <v>114</v>
      </c>
      <c r="N373" s="9">
        <v>87</v>
      </c>
      <c r="O373" s="9">
        <f t="shared" ref="O373:O436" si="8">N373</f>
        <v>87</v>
      </c>
      <c r="P373" s="8"/>
      <c r="Q373" s="8"/>
      <c r="R373" s="8"/>
      <c r="S373" s="9" t="s">
        <v>1421</v>
      </c>
      <c r="T373" s="9" t="s">
        <v>1422</v>
      </c>
      <c r="U373" s="8">
        <v>1</v>
      </c>
      <c r="V373" s="8">
        <v>512</v>
      </c>
      <c r="W373" s="8">
        <v>2989</v>
      </c>
      <c r="X373" s="8">
        <v>410</v>
      </c>
      <c r="Y373" s="8" t="s">
        <v>117</v>
      </c>
      <c r="Z373" s="8" t="s">
        <v>118</v>
      </c>
      <c r="AA373" s="8" t="s">
        <v>1419</v>
      </c>
      <c r="AB373" s="17" t="s">
        <v>120</v>
      </c>
      <c r="AC373" s="17"/>
    </row>
    <row r="374" s="3" customFormat="1" ht="87" spans="1:29">
      <c r="A374" s="8">
        <f>SUBTOTAL(103,$B$6:B374)*1</f>
        <v>369</v>
      </c>
      <c r="B374" s="8" t="s">
        <v>107</v>
      </c>
      <c r="C374" s="9" t="s">
        <v>1423</v>
      </c>
      <c r="D374" s="9" t="s">
        <v>109</v>
      </c>
      <c r="E374" s="10" t="s">
        <v>110</v>
      </c>
      <c r="F374" s="9" t="s">
        <v>111</v>
      </c>
      <c r="G374" s="9" t="s">
        <v>63</v>
      </c>
      <c r="H374" s="9" t="s">
        <v>1416</v>
      </c>
      <c r="I374" s="8" t="s">
        <v>166</v>
      </c>
      <c r="J374" s="13" t="s">
        <v>127</v>
      </c>
      <c r="K374" s="13" t="s">
        <v>17</v>
      </c>
      <c r="L374" s="13" t="s">
        <v>35</v>
      </c>
      <c r="M374" s="8" t="s">
        <v>114</v>
      </c>
      <c r="N374" s="9">
        <v>30</v>
      </c>
      <c r="O374" s="9">
        <f t="shared" si="8"/>
        <v>30</v>
      </c>
      <c r="P374" s="8"/>
      <c r="Q374" s="8"/>
      <c r="R374" s="8"/>
      <c r="S374" s="9" t="s">
        <v>1424</v>
      </c>
      <c r="T374" s="9" t="s">
        <v>1425</v>
      </c>
      <c r="U374" s="8">
        <v>1</v>
      </c>
      <c r="V374" s="8">
        <v>189</v>
      </c>
      <c r="W374" s="8">
        <v>1128</v>
      </c>
      <c r="X374" s="8">
        <v>202</v>
      </c>
      <c r="Y374" s="8" t="s">
        <v>117</v>
      </c>
      <c r="Z374" s="8" t="s">
        <v>118</v>
      </c>
      <c r="AA374" s="8" t="s">
        <v>1419</v>
      </c>
      <c r="AB374" s="17" t="s">
        <v>120</v>
      </c>
      <c r="AC374" s="17"/>
    </row>
    <row r="375" s="3" customFormat="1" ht="87" spans="1:29">
      <c r="A375" s="8">
        <f>SUBTOTAL(103,$B$6:B375)*1</f>
        <v>370</v>
      </c>
      <c r="B375" s="8" t="s">
        <v>107</v>
      </c>
      <c r="C375" s="9" t="s">
        <v>1426</v>
      </c>
      <c r="D375" s="9" t="s">
        <v>109</v>
      </c>
      <c r="E375" s="10" t="s">
        <v>110</v>
      </c>
      <c r="F375" s="9" t="s">
        <v>111</v>
      </c>
      <c r="G375" s="9" t="s">
        <v>63</v>
      </c>
      <c r="H375" s="9" t="s">
        <v>1416</v>
      </c>
      <c r="I375" s="8" t="s">
        <v>166</v>
      </c>
      <c r="J375" s="13" t="s">
        <v>9</v>
      </c>
      <c r="K375" s="13" t="s">
        <v>21</v>
      </c>
      <c r="L375" s="13" t="s">
        <v>42</v>
      </c>
      <c r="M375" s="8" t="s">
        <v>114</v>
      </c>
      <c r="N375" s="9">
        <v>23</v>
      </c>
      <c r="O375" s="9">
        <f t="shared" si="8"/>
        <v>23</v>
      </c>
      <c r="P375" s="8"/>
      <c r="Q375" s="8"/>
      <c r="R375" s="8"/>
      <c r="S375" s="9" t="s">
        <v>1427</v>
      </c>
      <c r="T375" s="9" t="s">
        <v>1428</v>
      </c>
      <c r="U375" s="8">
        <v>1</v>
      </c>
      <c r="V375" s="8">
        <v>212</v>
      </c>
      <c r="W375" s="8">
        <v>986</v>
      </c>
      <c r="X375" s="8">
        <v>215</v>
      </c>
      <c r="Y375" s="8" t="s">
        <v>117</v>
      </c>
      <c r="Z375" s="8" t="s">
        <v>118</v>
      </c>
      <c r="AA375" s="8" t="s">
        <v>1419</v>
      </c>
      <c r="AB375" s="17" t="s">
        <v>120</v>
      </c>
      <c r="AC375" s="17"/>
    </row>
    <row r="376" s="3" customFormat="1" ht="87" spans="1:29">
      <c r="A376" s="8">
        <f>SUBTOTAL(103,$B$6:B376)*1</f>
        <v>371</v>
      </c>
      <c r="B376" s="8" t="s">
        <v>107</v>
      </c>
      <c r="C376" s="9" t="s">
        <v>1429</v>
      </c>
      <c r="D376" s="9" t="s">
        <v>109</v>
      </c>
      <c r="E376" s="10" t="s">
        <v>110</v>
      </c>
      <c r="F376" s="9" t="s">
        <v>111</v>
      </c>
      <c r="G376" s="9" t="s">
        <v>63</v>
      </c>
      <c r="H376" s="9" t="s">
        <v>1416</v>
      </c>
      <c r="I376" s="8" t="s">
        <v>166</v>
      </c>
      <c r="J376" s="13" t="s">
        <v>9</v>
      </c>
      <c r="K376" s="13" t="s">
        <v>21</v>
      </c>
      <c r="L376" s="13" t="s">
        <v>42</v>
      </c>
      <c r="M376" s="8" t="s">
        <v>114</v>
      </c>
      <c r="N376" s="9">
        <v>35</v>
      </c>
      <c r="O376" s="9">
        <f t="shared" si="8"/>
        <v>35</v>
      </c>
      <c r="P376" s="8"/>
      <c r="Q376" s="8"/>
      <c r="R376" s="8"/>
      <c r="S376" s="9" t="s">
        <v>1430</v>
      </c>
      <c r="T376" s="9" t="s">
        <v>1431</v>
      </c>
      <c r="U376" s="8">
        <v>1</v>
      </c>
      <c r="V376" s="8">
        <v>436</v>
      </c>
      <c r="W376" s="8">
        <v>2050</v>
      </c>
      <c r="X376" s="8">
        <v>355</v>
      </c>
      <c r="Y376" s="8" t="s">
        <v>117</v>
      </c>
      <c r="Z376" s="8" t="s">
        <v>118</v>
      </c>
      <c r="AA376" s="8" t="s">
        <v>1419</v>
      </c>
      <c r="AB376" s="17" t="s">
        <v>120</v>
      </c>
      <c r="AC376" s="17"/>
    </row>
    <row r="377" s="3" customFormat="1" ht="87" spans="1:29">
      <c r="A377" s="8">
        <f>SUBTOTAL(103,$B$6:B377)*1</f>
        <v>372</v>
      </c>
      <c r="B377" s="8" t="s">
        <v>107</v>
      </c>
      <c r="C377" s="9" t="s">
        <v>1432</v>
      </c>
      <c r="D377" s="9" t="s">
        <v>109</v>
      </c>
      <c r="E377" s="10" t="s">
        <v>110</v>
      </c>
      <c r="F377" s="9" t="s">
        <v>111</v>
      </c>
      <c r="G377" s="9" t="s">
        <v>63</v>
      </c>
      <c r="H377" s="9" t="s">
        <v>1433</v>
      </c>
      <c r="I377" s="8" t="s">
        <v>196</v>
      </c>
      <c r="J377" s="13" t="s">
        <v>9</v>
      </c>
      <c r="K377" s="13" t="s">
        <v>21</v>
      </c>
      <c r="L377" s="13" t="s">
        <v>42</v>
      </c>
      <c r="M377" s="8" t="s">
        <v>114</v>
      </c>
      <c r="N377" s="9">
        <v>10</v>
      </c>
      <c r="O377" s="9">
        <f t="shared" si="8"/>
        <v>10</v>
      </c>
      <c r="P377" s="8"/>
      <c r="Q377" s="8"/>
      <c r="R377" s="8"/>
      <c r="S377" s="9" t="s">
        <v>1434</v>
      </c>
      <c r="T377" s="9" t="s">
        <v>1435</v>
      </c>
      <c r="U377" s="8">
        <v>2</v>
      </c>
      <c r="V377" s="8">
        <v>60</v>
      </c>
      <c r="W377" s="8">
        <v>260</v>
      </c>
      <c r="X377" s="8">
        <v>21</v>
      </c>
      <c r="Y377" s="8" t="s">
        <v>117</v>
      </c>
      <c r="Z377" s="8" t="s">
        <v>118</v>
      </c>
      <c r="AA377" s="8" t="s">
        <v>1436</v>
      </c>
      <c r="AB377" s="17" t="s">
        <v>120</v>
      </c>
      <c r="AC377" s="17"/>
    </row>
    <row r="378" s="3" customFormat="1" ht="87" spans="1:29">
      <c r="A378" s="8">
        <f>SUBTOTAL(103,$B$6:B378)*1</f>
        <v>373</v>
      </c>
      <c r="B378" s="8" t="s">
        <v>107</v>
      </c>
      <c r="C378" s="9" t="s">
        <v>1437</v>
      </c>
      <c r="D378" s="9" t="s">
        <v>109</v>
      </c>
      <c r="E378" s="10" t="s">
        <v>110</v>
      </c>
      <c r="F378" s="9" t="s">
        <v>111</v>
      </c>
      <c r="G378" s="9" t="s">
        <v>63</v>
      </c>
      <c r="H378" s="9" t="s">
        <v>1433</v>
      </c>
      <c r="I378" s="8" t="s">
        <v>196</v>
      </c>
      <c r="J378" s="13" t="s">
        <v>9</v>
      </c>
      <c r="K378" s="13" t="s">
        <v>21</v>
      </c>
      <c r="L378" s="13" t="s">
        <v>45</v>
      </c>
      <c r="M378" s="8" t="s">
        <v>114</v>
      </c>
      <c r="N378" s="9">
        <v>9</v>
      </c>
      <c r="O378" s="9">
        <f t="shared" si="8"/>
        <v>9</v>
      </c>
      <c r="P378" s="8"/>
      <c r="Q378" s="8"/>
      <c r="R378" s="8"/>
      <c r="S378" s="9" t="s">
        <v>1438</v>
      </c>
      <c r="T378" s="9" t="s">
        <v>1439</v>
      </c>
      <c r="U378" s="8">
        <v>2</v>
      </c>
      <c r="V378" s="8">
        <v>68</v>
      </c>
      <c r="W378" s="8">
        <v>290</v>
      </c>
      <c r="X378" s="8">
        <v>10</v>
      </c>
      <c r="Y378" s="8" t="s">
        <v>117</v>
      </c>
      <c r="Z378" s="8" t="s">
        <v>118</v>
      </c>
      <c r="AA378" s="8" t="s">
        <v>1436</v>
      </c>
      <c r="AB378" s="17" t="s">
        <v>120</v>
      </c>
      <c r="AC378" s="17"/>
    </row>
    <row r="379" s="3" customFormat="1" ht="87" spans="1:29">
      <c r="A379" s="8">
        <f>SUBTOTAL(103,$B$6:B379)*1</f>
        <v>374</v>
      </c>
      <c r="B379" s="8" t="s">
        <v>107</v>
      </c>
      <c r="C379" s="9" t="s">
        <v>1440</v>
      </c>
      <c r="D379" s="9" t="s">
        <v>109</v>
      </c>
      <c r="E379" s="10" t="s">
        <v>110</v>
      </c>
      <c r="F379" s="9" t="s">
        <v>111</v>
      </c>
      <c r="G379" s="9" t="s">
        <v>63</v>
      </c>
      <c r="H379" s="9" t="s">
        <v>1433</v>
      </c>
      <c r="I379" s="8" t="s">
        <v>196</v>
      </c>
      <c r="J379" s="13" t="s">
        <v>9</v>
      </c>
      <c r="K379" s="13" t="s">
        <v>21</v>
      </c>
      <c r="L379" s="13" t="s">
        <v>43</v>
      </c>
      <c r="M379" s="8" t="s">
        <v>114</v>
      </c>
      <c r="N379" s="9">
        <v>26</v>
      </c>
      <c r="O379" s="9">
        <f t="shared" si="8"/>
        <v>26</v>
      </c>
      <c r="P379" s="8"/>
      <c r="Q379" s="8"/>
      <c r="R379" s="8"/>
      <c r="S379" s="9" t="s">
        <v>1441</v>
      </c>
      <c r="T379" s="9" t="s">
        <v>1442</v>
      </c>
      <c r="U379" s="8">
        <v>2</v>
      </c>
      <c r="V379" s="8">
        <v>210</v>
      </c>
      <c r="W379" s="8">
        <v>850</v>
      </c>
      <c r="X379" s="8">
        <v>158</v>
      </c>
      <c r="Y379" s="8" t="s">
        <v>117</v>
      </c>
      <c r="Z379" s="8" t="s">
        <v>118</v>
      </c>
      <c r="AA379" s="8" t="s">
        <v>1436</v>
      </c>
      <c r="AB379" s="17" t="s">
        <v>120</v>
      </c>
      <c r="AC379" s="17"/>
    </row>
    <row r="380" s="3" customFormat="1" ht="87" spans="1:29">
      <c r="A380" s="8">
        <f>SUBTOTAL(103,$B$6:B380)*1</f>
        <v>375</v>
      </c>
      <c r="B380" s="8" t="s">
        <v>107</v>
      </c>
      <c r="C380" s="9" t="s">
        <v>1443</v>
      </c>
      <c r="D380" s="9" t="s">
        <v>109</v>
      </c>
      <c r="E380" s="10" t="s">
        <v>110</v>
      </c>
      <c r="F380" s="9" t="s">
        <v>111</v>
      </c>
      <c r="G380" s="9" t="s">
        <v>63</v>
      </c>
      <c r="H380" s="9" t="s">
        <v>1433</v>
      </c>
      <c r="I380" s="8" t="s">
        <v>196</v>
      </c>
      <c r="J380" s="13" t="s">
        <v>9</v>
      </c>
      <c r="K380" s="13" t="s">
        <v>21</v>
      </c>
      <c r="L380" s="13" t="s">
        <v>43</v>
      </c>
      <c r="M380" s="8" t="s">
        <v>114</v>
      </c>
      <c r="N380" s="9">
        <v>15</v>
      </c>
      <c r="O380" s="9">
        <f t="shared" si="8"/>
        <v>15</v>
      </c>
      <c r="P380" s="8"/>
      <c r="Q380" s="8"/>
      <c r="R380" s="8"/>
      <c r="S380" s="9" t="s">
        <v>1444</v>
      </c>
      <c r="T380" s="9" t="s">
        <v>1445</v>
      </c>
      <c r="U380" s="8">
        <v>3</v>
      </c>
      <c r="V380" s="8">
        <v>48</v>
      </c>
      <c r="W380" s="8">
        <v>196</v>
      </c>
      <c r="X380" s="8">
        <v>62</v>
      </c>
      <c r="Y380" s="8" t="s">
        <v>117</v>
      </c>
      <c r="Z380" s="8" t="s">
        <v>118</v>
      </c>
      <c r="AA380" s="8" t="s">
        <v>1436</v>
      </c>
      <c r="AB380" s="17" t="s">
        <v>120</v>
      </c>
      <c r="AC380" s="17"/>
    </row>
    <row r="381" s="3" customFormat="1" ht="87" spans="1:29">
      <c r="A381" s="8">
        <f>SUBTOTAL(103,$B$6:B381)*1</f>
        <v>376</v>
      </c>
      <c r="B381" s="8" t="s">
        <v>107</v>
      </c>
      <c r="C381" s="9" t="s">
        <v>1446</v>
      </c>
      <c r="D381" s="9" t="s">
        <v>109</v>
      </c>
      <c r="E381" s="10" t="s">
        <v>110</v>
      </c>
      <c r="F381" s="9" t="s">
        <v>111</v>
      </c>
      <c r="G381" s="9" t="s">
        <v>63</v>
      </c>
      <c r="H381" s="9" t="s">
        <v>1433</v>
      </c>
      <c r="I381" s="8" t="s">
        <v>196</v>
      </c>
      <c r="J381" s="13" t="s">
        <v>9</v>
      </c>
      <c r="K381" s="13" t="s">
        <v>21</v>
      </c>
      <c r="L381" s="13" t="s">
        <v>43</v>
      </c>
      <c r="M381" s="8" t="s">
        <v>114</v>
      </c>
      <c r="N381" s="9">
        <v>8</v>
      </c>
      <c r="O381" s="9">
        <f t="shared" si="8"/>
        <v>8</v>
      </c>
      <c r="P381" s="8"/>
      <c r="Q381" s="8"/>
      <c r="R381" s="8"/>
      <c r="S381" s="9" t="s">
        <v>1447</v>
      </c>
      <c r="T381" s="9" t="s">
        <v>1448</v>
      </c>
      <c r="U381" s="8">
        <v>2</v>
      </c>
      <c r="V381" s="8">
        <v>36</v>
      </c>
      <c r="W381" s="8">
        <v>170</v>
      </c>
      <c r="X381" s="8">
        <v>56</v>
      </c>
      <c r="Y381" s="8" t="s">
        <v>117</v>
      </c>
      <c r="Z381" s="8" t="s">
        <v>118</v>
      </c>
      <c r="AA381" s="8" t="s">
        <v>1436</v>
      </c>
      <c r="AB381" s="17" t="s">
        <v>120</v>
      </c>
      <c r="AC381" s="17"/>
    </row>
    <row r="382" s="3" customFormat="1" ht="87" spans="1:29">
      <c r="A382" s="8">
        <f>SUBTOTAL(103,$B$6:B382)*1</f>
        <v>377</v>
      </c>
      <c r="B382" s="8" t="s">
        <v>107</v>
      </c>
      <c r="C382" s="9" t="s">
        <v>1449</v>
      </c>
      <c r="D382" s="9" t="s">
        <v>109</v>
      </c>
      <c r="E382" s="10" t="s">
        <v>110</v>
      </c>
      <c r="F382" s="9" t="s">
        <v>111</v>
      </c>
      <c r="G382" s="9" t="s">
        <v>63</v>
      </c>
      <c r="H382" s="9" t="s">
        <v>1450</v>
      </c>
      <c r="I382" s="8" t="s">
        <v>166</v>
      </c>
      <c r="J382" s="13" t="s">
        <v>9</v>
      </c>
      <c r="K382" s="13" t="s">
        <v>21</v>
      </c>
      <c r="L382" s="13" t="s">
        <v>43</v>
      </c>
      <c r="M382" s="8" t="s">
        <v>114</v>
      </c>
      <c r="N382" s="9">
        <v>35</v>
      </c>
      <c r="O382" s="9">
        <f t="shared" si="8"/>
        <v>35</v>
      </c>
      <c r="P382" s="8"/>
      <c r="Q382" s="8"/>
      <c r="R382" s="8"/>
      <c r="S382" s="9" t="s">
        <v>1451</v>
      </c>
      <c r="T382" s="9" t="s">
        <v>1452</v>
      </c>
      <c r="U382" s="8">
        <v>1</v>
      </c>
      <c r="V382" s="8">
        <v>122</v>
      </c>
      <c r="W382" s="8">
        <v>626</v>
      </c>
      <c r="X382" s="8">
        <v>303</v>
      </c>
      <c r="Y382" s="8" t="s">
        <v>117</v>
      </c>
      <c r="Z382" s="8" t="s">
        <v>118</v>
      </c>
      <c r="AA382" s="8" t="s">
        <v>1453</v>
      </c>
      <c r="AB382" s="17" t="s">
        <v>120</v>
      </c>
      <c r="AC382" s="17"/>
    </row>
    <row r="383" s="3" customFormat="1" ht="87" spans="1:29">
      <c r="A383" s="8">
        <f>SUBTOTAL(103,$B$6:B383)*1</f>
        <v>378</v>
      </c>
      <c r="B383" s="8" t="s">
        <v>107</v>
      </c>
      <c r="C383" s="9" t="s">
        <v>1454</v>
      </c>
      <c r="D383" s="9" t="s">
        <v>109</v>
      </c>
      <c r="E383" s="10" t="s">
        <v>110</v>
      </c>
      <c r="F383" s="9" t="s">
        <v>111</v>
      </c>
      <c r="G383" s="9" t="s">
        <v>63</v>
      </c>
      <c r="H383" s="9" t="s">
        <v>1450</v>
      </c>
      <c r="I383" s="8" t="s">
        <v>166</v>
      </c>
      <c r="J383" s="13" t="s">
        <v>9</v>
      </c>
      <c r="K383" s="13" t="s">
        <v>21</v>
      </c>
      <c r="L383" s="13" t="s">
        <v>45</v>
      </c>
      <c r="M383" s="8" t="s">
        <v>114</v>
      </c>
      <c r="N383" s="9">
        <v>25</v>
      </c>
      <c r="O383" s="9">
        <f t="shared" si="8"/>
        <v>25</v>
      </c>
      <c r="P383" s="8"/>
      <c r="Q383" s="8"/>
      <c r="R383" s="8"/>
      <c r="S383" s="9" t="s">
        <v>1455</v>
      </c>
      <c r="T383" s="9" t="s">
        <v>1456</v>
      </c>
      <c r="U383" s="8">
        <v>1</v>
      </c>
      <c r="V383" s="8">
        <v>73</v>
      </c>
      <c r="W383" s="8">
        <v>414</v>
      </c>
      <c r="X383" s="8">
        <v>105</v>
      </c>
      <c r="Y383" s="8" t="s">
        <v>117</v>
      </c>
      <c r="Z383" s="8" t="s">
        <v>118</v>
      </c>
      <c r="AA383" s="8" t="s">
        <v>1453</v>
      </c>
      <c r="AB383" s="17" t="s">
        <v>120</v>
      </c>
      <c r="AC383" s="17"/>
    </row>
    <row r="384" s="3" customFormat="1" ht="87" spans="1:29">
      <c r="A384" s="8">
        <f>SUBTOTAL(103,$B$6:B384)*1</f>
        <v>379</v>
      </c>
      <c r="B384" s="8" t="s">
        <v>107</v>
      </c>
      <c r="C384" s="9" t="s">
        <v>1457</v>
      </c>
      <c r="D384" s="9" t="s">
        <v>109</v>
      </c>
      <c r="E384" s="10" t="s">
        <v>110</v>
      </c>
      <c r="F384" s="9" t="s">
        <v>111</v>
      </c>
      <c r="G384" s="9" t="s">
        <v>63</v>
      </c>
      <c r="H384" s="9" t="s">
        <v>1450</v>
      </c>
      <c r="I384" s="8" t="s">
        <v>166</v>
      </c>
      <c r="J384" s="13" t="s">
        <v>9</v>
      </c>
      <c r="K384" s="13" t="s">
        <v>21</v>
      </c>
      <c r="L384" s="13" t="s">
        <v>42</v>
      </c>
      <c r="M384" s="8" t="s">
        <v>114</v>
      </c>
      <c r="N384" s="9">
        <v>15</v>
      </c>
      <c r="O384" s="9">
        <f t="shared" si="8"/>
        <v>15</v>
      </c>
      <c r="P384" s="8"/>
      <c r="Q384" s="8"/>
      <c r="R384" s="8"/>
      <c r="S384" s="9" t="s">
        <v>1458</v>
      </c>
      <c r="T384" s="9" t="s">
        <v>1459</v>
      </c>
      <c r="U384" s="8">
        <v>1</v>
      </c>
      <c r="V384" s="8">
        <v>35</v>
      </c>
      <c r="W384" s="8">
        <v>202</v>
      </c>
      <c r="X384" s="8">
        <v>48</v>
      </c>
      <c r="Y384" s="8" t="s">
        <v>117</v>
      </c>
      <c r="Z384" s="8" t="s">
        <v>118</v>
      </c>
      <c r="AA384" s="8" t="s">
        <v>1453</v>
      </c>
      <c r="AB384" s="17" t="s">
        <v>120</v>
      </c>
      <c r="AC384" s="17"/>
    </row>
    <row r="385" s="3" customFormat="1" ht="87" spans="1:29">
      <c r="A385" s="8">
        <f>SUBTOTAL(103,$B$6:B385)*1</f>
        <v>380</v>
      </c>
      <c r="B385" s="8" t="s">
        <v>107</v>
      </c>
      <c r="C385" s="9" t="s">
        <v>1460</v>
      </c>
      <c r="D385" s="9" t="s">
        <v>109</v>
      </c>
      <c r="E385" s="10" t="s">
        <v>110</v>
      </c>
      <c r="F385" s="9" t="s">
        <v>111</v>
      </c>
      <c r="G385" s="9" t="s">
        <v>63</v>
      </c>
      <c r="H385" s="9" t="s">
        <v>1450</v>
      </c>
      <c r="I385" s="8" t="s">
        <v>166</v>
      </c>
      <c r="J385" s="13" t="s">
        <v>9</v>
      </c>
      <c r="K385" s="13" t="s">
        <v>21</v>
      </c>
      <c r="L385" s="13" t="s">
        <v>42</v>
      </c>
      <c r="M385" s="8" t="s">
        <v>114</v>
      </c>
      <c r="N385" s="9">
        <v>3</v>
      </c>
      <c r="O385" s="9">
        <f t="shared" si="8"/>
        <v>3</v>
      </c>
      <c r="P385" s="8"/>
      <c r="Q385" s="8"/>
      <c r="R385" s="8"/>
      <c r="S385" s="9" t="s">
        <v>1461</v>
      </c>
      <c r="T385" s="9" t="s">
        <v>1462</v>
      </c>
      <c r="U385" s="8">
        <v>1</v>
      </c>
      <c r="V385" s="8">
        <v>81</v>
      </c>
      <c r="W385" s="8">
        <v>541</v>
      </c>
      <c r="X385" s="8">
        <v>95</v>
      </c>
      <c r="Y385" s="8" t="s">
        <v>117</v>
      </c>
      <c r="Z385" s="8" t="s">
        <v>118</v>
      </c>
      <c r="AA385" s="8" t="s">
        <v>1453</v>
      </c>
      <c r="AB385" s="17" t="s">
        <v>120</v>
      </c>
      <c r="AC385" s="17"/>
    </row>
    <row r="386" s="3" customFormat="1" ht="87" spans="1:29">
      <c r="A386" s="8">
        <f>SUBTOTAL(103,$B$6:B386)*1</f>
        <v>381</v>
      </c>
      <c r="B386" s="8" t="s">
        <v>107</v>
      </c>
      <c r="C386" s="9" t="s">
        <v>1463</v>
      </c>
      <c r="D386" s="9" t="s">
        <v>109</v>
      </c>
      <c r="E386" s="10" t="s">
        <v>110</v>
      </c>
      <c r="F386" s="9" t="s">
        <v>111</v>
      </c>
      <c r="G386" s="9" t="s">
        <v>63</v>
      </c>
      <c r="H386" s="9" t="s">
        <v>1450</v>
      </c>
      <c r="I386" s="8" t="s">
        <v>166</v>
      </c>
      <c r="J386" s="13" t="s">
        <v>9</v>
      </c>
      <c r="K386" s="13" t="s">
        <v>21</v>
      </c>
      <c r="L386" s="13" t="s">
        <v>45</v>
      </c>
      <c r="M386" s="8" t="s">
        <v>114</v>
      </c>
      <c r="N386" s="9">
        <v>7</v>
      </c>
      <c r="O386" s="9">
        <f t="shared" si="8"/>
        <v>7</v>
      </c>
      <c r="P386" s="8"/>
      <c r="Q386" s="8"/>
      <c r="R386" s="8"/>
      <c r="S386" s="9" t="s">
        <v>1464</v>
      </c>
      <c r="T386" s="9" t="s">
        <v>1465</v>
      </c>
      <c r="U386" s="8">
        <v>1</v>
      </c>
      <c r="V386" s="8">
        <v>625</v>
      </c>
      <c r="W386" s="8">
        <v>3110</v>
      </c>
      <c r="X386" s="8">
        <v>689</v>
      </c>
      <c r="Y386" s="8" t="s">
        <v>117</v>
      </c>
      <c r="Z386" s="8" t="s">
        <v>118</v>
      </c>
      <c r="AA386" s="8" t="s">
        <v>1453</v>
      </c>
      <c r="AB386" s="17" t="s">
        <v>120</v>
      </c>
      <c r="AC386" s="17"/>
    </row>
    <row r="387" s="3" customFormat="1" ht="87" spans="1:29">
      <c r="A387" s="8">
        <f>SUBTOTAL(103,$B$6:B387)*1</f>
        <v>382</v>
      </c>
      <c r="B387" s="8" t="s">
        <v>107</v>
      </c>
      <c r="C387" s="9" t="s">
        <v>1466</v>
      </c>
      <c r="D387" s="9" t="s">
        <v>109</v>
      </c>
      <c r="E387" s="10" t="s">
        <v>110</v>
      </c>
      <c r="F387" s="9" t="s">
        <v>111</v>
      </c>
      <c r="G387" s="9" t="s">
        <v>63</v>
      </c>
      <c r="H387" s="9" t="s">
        <v>1450</v>
      </c>
      <c r="I387" s="8" t="s">
        <v>166</v>
      </c>
      <c r="J387" s="13" t="s">
        <v>9</v>
      </c>
      <c r="K387" s="13" t="s">
        <v>21</v>
      </c>
      <c r="L387" s="13" t="s">
        <v>42</v>
      </c>
      <c r="M387" s="8" t="s">
        <v>114</v>
      </c>
      <c r="N387" s="9">
        <v>15</v>
      </c>
      <c r="O387" s="9">
        <f t="shared" si="8"/>
        <v>15</v>
      </c>
      <c r="P387" s="8"/>
      <c r="Q387" s="8"/>
      <c r="R387" s="8"/>
      <c r="S387" s="9" t="s">
        <v>1467</v>
      </c>
      <c r="T387" s="9" t="s">
        <v>1468</v>
      </c>
      <c r="U387" s="8">
        <v>1</v>
      </c>
      <c r="V387" s="8">
        <v>71</v>
      </c>
      <c r="W387" s="8">
        <v>336</v>
      </c>
      <c r="X387" s="8">
        <v>67</v>
      </c>
      <c r="Y387" s="8" t="s">
        <v>117</v>
      </c>
      <c r="Z387" s="8" t="s">
        <v>118</v>
      </c>
      <c r="AA387" s="8" t="s">
        <v>1453</v>
      </c>
      <c r="AB387" s="17" t="s">
        <v>120</v>
      </c>
      <c r="AC387" s="17"/>
    </row>
    <row r="388" s="3" customFormat="1" ht="52.2" spans="1:29">
      <c r="A388" s="8">
        <f>SUBTOTAL(103,$B$6:B388)*1</f>
        <v>383</v>
      </c>
      <c r="B388" s="8" t="s">
        <v>107</v>
      </c>
      <c r="C388" s="9" t="s">
        <v>1469</v>
      </c>
      <c r="D388" s="9" t="s">
        <v>109</v>
      </c>
      <c r="E388" s="10" t="s">
        <v>110</v>
      </c>
      <c r="F388" s="9" t="s">
        <v>111</v>
      </c>
      <c r="G388" s="9" t="s">
        <v>63</v>
      </c>
      <c r="H388" s="9" t="s">
        <v>1450</v>
      </c>
      <c r="I388" s="8" t="s">
        <v>166</v>
      </c>
      <c r="J388" s="13" t="s">
        <v>127</v>
      </c>
      <c r="K388" s="13" t="s">
        <v>17</v>
      </c>
      <c r="L388" s="13" t="s">
        <v>34</v>
      </c>
      <c r="M388" s="8" t="s">
        <v>114</v>
      </c>
      <c r="N388" s="9">
        <v>100</v>
      </c>
      <c r="O388" s="9">
        <f t="shared" si="8"/>
        <v>100</v>
      </c>
      <c r="P388" s="8"/>
      <c r="Q388" s="8"/>
      <c r="R388" s="8"/>
      <c r="S388" s="9" t="s">
        <v>1470</v>
      </c>
      <c r="T388" s="9" t="s">
        <v>1471</v>
      </c>
      <c r="U388" s="8">
        <v>1</v>
      </c>
      <c r="V388" s="8">
        <v>93</v>
      </c>
      <c r="W388" s="8">
        <v>483</v>
      </c>
      <c r="X388" s="8">
        <v>42</v>
      </c>
      <c r="Y388" s="8" t="s">
        <v>117</v>
      </c>
      <c r="Z388" s="8" t="s">
        <v>118</v>
      </c>
      <c r="AA388" s="8" t="s">
        <v>1453</v>
      </c>
      <c r="AB388" s="17" t="s">
        <v>120</v>
      </c>
      <c r="AC388" s="17"/>
    </row>
    <row r="389" s="3" customFormat="1" ht="104.4" spans="1:29">
      <c r="A389" s="8">
        <f>SUBTOTAL(103,$B$6:B389)*1</f>
        <v>384</v>
      </c>
      <c r="B389" s="8" t="s">
        <v>107</v>
      </c>
      <c r="C389" s="9" t="s">
        <v>1472</v>
      </c>
      <c r="D389" s="9" t="s">
        <v>109</v>
      </c>
      <c r="E389" s="10" t="s">
        <v>110</v>
      </c>
      <c r="F389" s="9" t="s">
        <v>111</v>
      </c>
      <c r="G389" s="9" t="s">
        <v>63</v>
      </c>
      <c r="H389" s="9" t="s">
        <v>1450</v>
      </c>
      <c r="I389" s="8" t="s">
        <v>166</v>
      </c>
      <c r="J389" s="13" t="s">
        <v>127</v>
      </c>
      <c r="K389" s="13" t="s">
        <v>17</v>
      </c>
      <c r="L389" s="13" t="s">
        <v>35</v>
      </c>
      <c r="M389" s="8" t="s">
        <v>114</v>
      </c>
      <c r="N389" s="9">
        <v>480</v>
      </c>
      <c r="O389" s="9">
        <f t="shared" si="8"/>
        <v>480</v>
      </c>
      <c r="P389" s="8"/>
      <c r="Q389" s="8"/>
      <c r="R389" s="8"/>
      <c r="S389" s="9" t="s">
        <v>1473</v>
      </c>
      <c r="T389" s="9" t="s">
        <v>1474</v>
      </c>
      <c r="U389" s="8">
        <v>22</v>
      </c>
      <c r="V389" s="8">
        <v>7084</v>
      </c>
      <c r="W389" s="8">
        <v>31878</v>
      </c>
      <c r="X389" s="8">
        <v>166</v>
      </c>
      <c r="Y389" s="8" t="s">
        <v>117</v>
      </c>
      <c r="Z389" s="8" t="s">
        <v>118</v>
      </c>
      <c r="AA389" s="8" t="s">
        <v>1453</v>
      </c>
      <c r="AB389" s="17" t="s">
        <v>120</v>
      </c>
      <c r="AC389" s="17"/>
    </row>
    <row r="390" s="3" customFormat="1" ht="69.6" spans="1:29">
      <c r="A390" s="8">
        <f>SUBTOTAL(103,$B$6:B390)*1</f>
        <v>385</v>
      </c>
      <c r="B390" s="8" t="s">
        <v>107</v>
      </c>
      <c r="C390" s="9" t="s">
        <v>1475</v>
      </c>
      <c r="D390" s="9" t="s">
        <v>109</v>
      </c>
      <c r="E390" s="10" t="s">
        <v>110</v>
      </c>
      <c r="F390" s="9" t="s">
        <v>111</v>
      </c>
      <c r="G390" s="9" t="s">
        <v>63</v>
      </c>
      <c r="H390" s="9" t="s">
        <v>1476</v>
      </c>
      <c r="I390" s="8" t="s">
        <v>196</v>
      </c>
      <c r="J390" s="13" t="s">
        <v>127</v>
      </c>
      <c r="K390" s="13" t="s">
        <v>15</v>
      </c>
      <c r="L390" s="13" t="s">
        <v>29</v>
      </c>
      <c r="M390" s="8" t="s">
        <v>114</v>
      </c>
      <c r="N390" s="9">
        <v>40</v>
      </c>
      <c r="O390" s="9">
        <f t="shared" si="8"/>
        <v>40</v>
      </c>
      <c r="P390" s="8"/>
      <c r="Q390" s="8"/>
      <c r="R390" s="8"/>
      <c r="S390" s="9" t="s">
        <v>1477</v>
      </c>
      <c r="T390" s="9" t="s">
        <v>1478</v>
      </c>
      <c r="U390" s="8">
        <v>1</v>
      </c>
      <c r="V390" s="8">
        <v>663</v>
      </c>
      <c r="W390" s="8">
        <v>2867</v>
      </c>
      <c r="X390" s="8">
        <v>133</v>
      </c>
      <c r="Y390" s="8" t="s">
        <v>117</v>
      </c>
      <c r="Z390" s="8" t="s">
        <v>453</v>
      </c>
      <c r="AA390" s="8" t="s">
        <v>1479</v>
      </c>
      <c r="AB390" s="17" t="s">
        <v>120</v>
      </c>
      <c r="AC390" s="17"/>
    </row>
    <row r="391" s="3" customFormat="1" ht="69.6" spans="1:29">
      <c r="A391" s="8">
        <f>SUBTOTAL(103,$B$6:B391)*1</f>
        <v>386</v>
      </c>
      <c r="B391" s="8" t="s">
        <v>107</v>
      </c>
      <c r="C391" s="9" t="s">
        <v>1480</v>
      </c>
      <c r="D391" s="9" t="s">
        <v>109</v>
      </c>
      <c r="E391" s="10" t="s">
        <v>110</v>
      </c>
      <c r="F391" s="9" t="s">
        <v>111</v>
      </c>
      <c r="G391" s="9" t="s">
        <v>63</v>
      </c>
      <c r="H391" s="9" t="s">
        <v>1476</v>
      </c>
      <c r="I391" s="8" t="s">
        <v>196</v>
      </c>
      <c r="J391" s="13" t="s">
        <v>9</v>
      </c>
      <c r="K391" s="13" t="s">
        <v>22</v>
      </c>
      <c r="L391" s="13" t="s">
        <v>47</v>
      </c>
      <c r="M391" s="8" t="s">
        <v>114</v>
      </c>
      <c r="N391" s="9">
        <v>20</v>
      </c>
      <c r="O391" s="9">
        <f t="shared" si="8"/>
        <v>20</v>
      </c>
      <c r="P391" s="8"/>
      <c r="Q391" s="8"/>
      <c r="R391" s="8"/>
      <c r="S391" s="9" t="s">
        <v>1481</v>
      </c>
      <c r="T391" s="9" t="s">
        <v>1482</v>
      </c>
      <c r="U391" s="8">
        <v>1</v>
      </c>
      <c r="V391" s="8">
        <v>151</v>
      </c>
      <c r="W391" s="8">
        <v>826</v>
      </c>
      <c r="X391" s="8">
        <v>103</v>
      </c>
      <c r="Y391" s="8" t="s">
        <v>117</v>
      </c>
      <c r="Z391" s="8" t="s">
        <v>118</v>
      </c>
      <c r="AA391" s="8" t="s">
        <v>1479</v>
      </c>
      <c r="AB391" s="17" t="s">
        <v>120</v>
      </c>
      <c r="AC391" s="17"/>
    </row>
    <row r="392" s="3" customFormat="1" ht="87" spans="1:29">
      <c r="A392" s="8">
        <f>SUBTOTAL(103,$B$6:B392)*1</f>
        <v>387</v>
      </c>
      <c r="B392" s="8" t="s">
        <v>107</v>
      </c>
      <c r="C392" s="9" t="s">
        <v>1483</v>
      </c>
      <c r="D392" s="9" t="s">
        <v>109</v>
      </c>
      <c r="E392" s="10" t="s">
        <v>110</v>
      </c>
      <c r="F392" s="9" t="s">
        <v>111</v>
      </c>
      <c r="G392" s="9" t="s">
        <v>63</v>
      </c>
      <c r="H392" s="9" t="s">
        <v>1484</v>
      </c>
      <c r="I392" s="8" t="s">
        <v>178</v>
      </c>
      <c r="J392" s="13" t="s">
        <v>9</v>
      </c>
      <c r="K392" s="13" t="s">
        <v>21</v>
      </c>
      <c r="L392" s="13" t="s">
        <v>45</v>
      </c>
      <c r="M392" s="8" t="s">
        <v>114</v>
      </c>
      <c r="N392" s="9">
        <v>38</v>
      </c>
      <c r="O392" s="9">
        <f t="shared" si="8"/>
        <v>38</v>
      </c>
      <c r="P392" s="8"/>
      <c r="Q392" s="8"/>
      <c r="R392" s="8"/>
      <c r="S392" s="9" t="s">
        <v>1485</v>
      </c>
      <c r="T392" s="9" t="s">
        <v>1486</v>
      </c>
      <c r="U392" s="8">
        <v>1</v>
      </c>
      <c r="V392" s="8">
        <v>384</v>
      </c>
      <c r="W392" s="8">
        <v>1960</v>
      </c>
      <c r="X392" s="8">
        <v>330</v>
      </c>
      <c r="Y392" s="8" t="s">
        <v>117</v>
      </c>
      <c r="Z392" s="8" t="s">
        <v>118</v>
      </c>
      <c r="AA392" s="8" t="s">
        <v>1487</v>
      </c>
      <c r="AB392" s="17" t="s">
        <v>120</v>
      </c>
      <c r="AC392" s="17"/>
    </row>
    <row r="393" s="3" customFormat="1" ht="87" spans="1:29">
      <c r="A393" s="8">
        <f>SUBTOTAL(103,$B$6:B393)*1</f>
        <v>388</v>
      </c>
      <c r="B393" s="8" t="s">
        <v>107</v>
      </c>
      <c r="C393" s="9" t="s">
        <v>1488</v>
      </c>
      <c r="D393" s="9" t="s">
        <v>109</v>
      </c>
      <c r="E393" s="10" t="s">
        <v>110</v>
      </c>
      <c r="F393" s="9" t="s">
        <v>111</v>
      </c>
      <c r="G393" s="9" t="s">
        <v>63</v>
      </c>
      <c r="H393" s="9" t="s">
        <v>1484</v>
      </c>
      <c r="I393" s="8" t="s">
        <v>178</v>
      </c>
      <c r="J393" s="13" t="s">
        <v>9</v>
      </c>
      <c r="K393" s="13" t="s">
        <v>21</v>
      </c>
      <c r="L393" s="13" t="s">
        <v>43</v>
      </c>
      <c r="M393" s="8" t="s">
        <v>114</v>
      </c>
      <c r="N393" s="9">
        <v>28</v>
      </c>
      <c r="O393" s="9">
        <f t="shared" si="8"/>
        <v>28</v>
      </c>
      <c r="P393" s="8"/>
      <c r="Q393" s="8"/>
      <c r="R393" s="8"/>
      <c r="S393" s="9" t="s">
        <v>1489</v>
      </c>
      <c r="T393" s="9" t="s">
        <v>1490</v>
      </c>
      <c r="U393" s="8">
        <v>1</v>
      </c>
      <c r="V393" s="8">
        <v>217</v>
      </c>
      <c r="W393" s="8">
        <v>940</v>
      </c>
      <c r="X393" s="8">
        <v>112</v>
      </c>
      <c r="Y393" s="8" t="s">
        <v>117</v>
      </c>
      <c r="Z393" s="8" t="s">
        <v>118</v>
      </c>
      <c r="AA393" s="8" t="s">
        <v>1487</v>
      </c>
      <c r="AB393" s="17" t="s">
        <v>120</v>
      </c>
      <c r="AC393" s="17"/>
    </row>
    <row r="394" s="3" customFormat="1" ht="87" spans="1:29">
      <c r="A394" s="8">
        <f>SUBTOTAL(103,$B$6:B394)*1</f>
        <v>389</v>
      </c>
      <c r="B394" s="8" t="s">
        <v>107</v>
      </c>
      <c r="C394" s="9" t="s">
        <v>1491</v>
      </c>
      <c r="D394" s="9" t="s">
        <v>109</v>
      </c>
      <c r="E394" s="10" t="s">
        <v>110</v>
      </c>
      <c r="F394" s="9" t="s">
        <v>111</v>
      </c>
      <c r="G394" s="9" t="s">
        <v>63</v>
      </c>
      <c r="H394" s="9" t="s">
        <v>1492</v>
      </c>
      <c r="I394" s="8" t="s">
        <v>178</v>
      </c>
      <c r="J394" s="13" t="s">
        <v>9</v>
      </c>
      <c r="K394" s="13" t="s">
        <v>21</v>
      </c>
      <c r="L394" s="13" t="s">
        <v>45</v>
      </c>
      <c r="M394" s="8" t="s">
        <v>114</v>
      </c>
      <c r="N394" s="9">
        <v>18</v>
      </c>
      <c r="O394" s="9">
        <f t="shared" si="8"/>
        <v>18</v>
      </c>
      <c r="P394" s="8"/>
      <c r="Q394" s="8"/>
      <c r="R394" s="8"/>
      <c r="S394" s="9" t="s">
        <v>1493</v>
      </c>
      <c r="T394" s="9" t="s">
        <v>1494</v>
      </c>
      <c r="U394" s="8">
        <v>1</v>
      </c>
      <c r="V394" s="8">
        <v>76</v>
      </c>
      <c r="W394" s="8">
        <v>325</v>
      </c>
      <c r="X394" s="8">
        <v>53</v>
      </c>
      <c r="Y394" s="8" t="s">
        <v>117</v>
      </c>
      <c r="Z394" s="8" t="s">
        <v>118</v>
      </c>
      <c r="AA394" s="8" t="s">
        <v>1495</v>
      </c>
      <c r="AB394" s="17" t="s">
        <v>120</v>
      </c>
      <c r="AC394" s="17"/>
    </row>
    <row r="395" s="3" customFormat="1" ht="52.2" spans="1:29">
      <c r="A395" s="8">
        <f>SUBTOTAL(103,$B$6:B395)*1</f>
        <v>390</v>
      </c>
      <c r="B395" s="8" t="s">
        <v>107</v>
      </c>
      <c r="C395" s="9" t="s">
        <v>1496</v>
      </c>
      <c r="D395" s="9" t="s">
        <v>109</v>
      </c>
      <c r="E395" s="10" t="s">
        <v>110</v>
      </c>
      <c r="F395" s="9" t="s">
        <v>111</v>
      </c>
      <c r="G395" s="9" t="s">
        <v>63</v>
      </c>
      <c r="H395" s="9" t="s">
        <v>1492</v>
      </c>
      <c r="I395" s="8" t="s">
        <v>178</v>
      </c>
      <c r="J395" s="13" t="s">
        <v>127</v>
      </c>
      <c r="K395" s="13" t="s">
        <v>18</v>
      </c>
      <c r="L395" s="13" t="s">
        <v>38</v>
      </c>
      <c r="M395" s="8" t="s">
        <v>114</v>
      </c>
      <c r="N395" s="9">
        <v>20</v>
      </c>
      <c r="O395" s="9">
        <f t="shared" si="8"/>
        <v>20</v>
      </c>
      <c r="P395" s="8"/>
      <c r="Q395" s="8"/>
      <c r="R395" s="8"/>
      <c r="S395" s="9" t="s">
        <v>1497</v>
      </c>
      <c r="T395" s="9" t="s">
        <v>1498</v>
      </c>
      <c r="U395" s="8">
        <v>1</v>
      </c>
      <c r="V395" s="8">
        <v>525</v>
      </c>
      <c r="W395" s="8">
        <v>2344</v>
      </c>
      <c r="X395" s="8">
        <v>49</v>
      </c>
      <c r="Y395" s="8" t="s">
        <v>117</v>
      </c>
      <c r="Z395" s="8" t="s">
        <v>118</v>
      </c>
      <c r="AA395" s="8" t="s">
        <v>1495</v>
      </c>
      <c r="AB395" s="17" t="s">
        <v>120</v>
      </c>
      <c r="AC395" s="17"/>
    </row>
    <row r="396" s="3" customFormat="1" ht="87" spans="1:29">
      <c r="A396" s="8">
        <f>SUBTOTAL(103,$B$6:B396)*1</f>
        <v>391</v>
      </c>
      <c r="B396" s="8" t="s">
        <v>107</v>
      </c>
      <c r="C396" s="9" t="s">
        <v>1499</v>
      </c>
      <c r="D396" s="9" t="s">
        <v>109</v>
      </c>
      <c r="E396" s="10" t="s">
        <v>110</v>
      </c>
      <c r="F396" s="9" t="s">
        <v>111</v>
      </c>
      <c r="G396" s="9" t="s">
        <v>63</v>
      </c>
      <c r="H396" s="9" t="s">
        <v>1492</v>
      </c>
      <c r="I396" s="8" t="s">
        <v>178</v>
      </c>
      <c r="J396" s="13" t="s">
        <v>9</v>
      </c>
      <c r="K396" s="13" t="s">
        <v>21</v>
      </c>
      <c r="L396" s="13" t="s">
        <v>44</v>
      </c>
      <c r="M396" s="8" t="s">
        <v>114</v>
      </c>
      <c r="N396" s="9">
        <v>10</v>
      </c>
      <c r="O396" s="9">
        <f t="shared" si="8"/>
        <v>10</v>
      </c>
      <c r="P396" s="8"/>
      <c r="Q396" s="8"/>
      <c r="R396" s="8"/>
      <c r="S396" s="9" t="s">
        <v>1500</v>
      </c>
      <c r="T396" s="9" t="s">
        <v>1501</v>
      </c>
      <c r="U396" s="8">
        <v>1</v>
      </c>
      <c r="V396" s="8">
        <v>57</v>
      </c>
      <c r="W396" s="8">
        <v>262</v>
      </c>
      <c r="X396" s="8">
        <v>38</v>
      </c>
      <c r="Y396" s="8" t="s">
        <v>117</v>
      </c>
      <c r="Z396" s="8" t="s">
        <v>133</v>
      </c>
      <c r="AA396" s="8" t="s">
        <v>1495</v>
      </c>
      <c r="AB396" s="17" t="s">
        <v>120</v>
      </c>
      <c r="AC396" s="17"/>
    </row>
    <row r="397" s="3" customFormat="1" ht="87" spans="1:29">
      <c r="A397" s="8">
        <f>SUBTOTAL(103,$B$6:B397)*1</f>
        <v>392</v>
      </c>
      <c r="B397" s="8" t="s">
        <v>107</v>
      </c>
      <c r="C397" s="9" t="s">
        <v>1502</v>
      </c>
      <c r="D397" s="9" t="s">
        <v>109</v>
      </c>
      <c r="E397" s="10" t="s">
        <v>110</v>
      </c>
      <c r="F397" s="9" t="s">
        <v>111</v>
      </c>
      <c r="G397" s="9" t="s">
        <v>63</v>
      </c>
      <c r="H397" s="9" t="s">
        <v>1492</v>
      </c>
      <c r="I397" s="8" t="s">
        <v>178</v>
      </c>
      <c r="J397" s="13" t="s">
        <v>9</v>
      </c>
      <c r="K397" s="13" t="s">
        <v>21</v>
      </c>
      <c r="L397" s="13" t="s">
        <v>42</v>
      </c>
      <c r="M397" s="8" t="s">
        <v>114</v>
      </c>
      <c r="N397" s="9">
        <v>12</v>
      </c>
      <c r="O397" s="9">
        <f t="shared" si="8"/>
        <v>12</v>
      </c>
      <c r="P397" s="8"/>
      <c r="Q397" s="8"/>
      <c r="R397" s="8"/>
      <c r="S397" s="9" t="s">
        <v>1503</v>
      </c>
      <c r="T397" s="9" t="s">
        <v>1504</v>
      </c>
      <c r="U397" s="8">
        <v>1</v>
      </c>
      <c r="V397" s="8">
        <v>50</v>
      </c>
      <c r="W397" s="8">
        <v>216</v>
      </c>
      <c r="X397" s="8">
        <v>8</v>
      </c>
      <c r="Y397" s="8" t="s">
        <v>117</v>
      </c>
      <c r="Z397" s="8" t="s">
        <v>118</v>
      </c>
      <c r="AA397" s="8" t="s">
        <v>1495</v>
      </c>
      <c r="AB397" s="17" t="s">
        <v>120</v>
      </c>
      <c r="AC397" s="17"/>
    </row>
    <row r="398" s="3" customFormat="1" ht="52.2" spans="1:29">
      <c r="A398" s="8">
        <f>SUBTOTAL(103,$B$6:B398)*1</f>
        <v>393</v>
      </c>
      <c r="B398" s="8" t="s">
        <v>107</v>
      </c>
      <c r="C398" s="9" t="s">
        <v>1505</v>
      </c>
      <c r="D398" s="9" t="s">
        <v>109</v>
      </c>
      <c r="E398" s="10" t="s">
        <v>110</v>
      </c>
      <c r="F398" s="9" t="s">
        <v>111</v>
      </c>
      <c r="G398" s="9" t="s">
        <v>63</v>
      </c>
      <c r="H398" s="9" t="s">
        <v>1506</v>
      </c>
      <c r="I398" s="8" t="s">
        <v>178</v>
      </c>
      <c r="J398" s="13" t="s">
        <v>127</v>
      </c>
      <c r="K398" s="13" t="s">
        <v>17</v>
      </c>
      <c r="L398" s="13" t="s">
        <v>35</v>
      </c>
      <c r="M398" s="8" t="s">
        <v>114</v>
      </c>
      <c r="N398" s="9">
        <v>32</v>
      </c>
      <c r="O398" s="9">
        <f t="shared" si="8"/>
        <v>32</v>
      </c>
      <c r="P398" s="8"/>
      <c r="Q398" s="8"/>
      <c r="R398" s="8"/>
      <c r="S398" s="9" t="s">
        <v>1507</v>
      </c>
      <c r="T398" s="9" t="s">
        <v>1508</v>
      </c>
      <c r="U398" s="8">
        <v>1</v>
      </c>
      <c r="V398" s="8">
        <v>508</v>
      </c>
      <c r="W398" s="8">
        <v>2394</v>
      </c>
      <c r="X398" s="8">
        <v>16</v>
      </c>
      <c r="Y398" s="8" t="s">
        <v>117</v>
      </c>
      <c r="Z398" s="8" t="s">
        <v>118</v>
      </c>
      <c r="AA398" s="8" t="s">
        <v>1509</v>
      </c>
      <c r="AB398" s="17" t="s">
        <v>120</v>
      </c>
      <c r="AC398" s="17"/>
    </row>
    <row r="399" s="3" customFormat="1" ht="87" spans="1:29">
      <c r="A399" s="8">
        <f>SUBTOTAL(103,$B$6:B399)*1</f>
        <v>394</v>
      </c>
      <c r="B399" s="8" t="s">
        <v>107</v>
      </c>
      <c r="C399" s="9" t="s">
        <v>1510</v>
      </c>
      <c r="D399" s="9" t="s">
        <v>109</v>
      </c>
      <c r="E399" s="10" t="s">
        <v>110</v>
      </c>
      <c r="F399" s="9" t="s">
        <v>111</v>
      </c>
      <c r="G399" s="9" t="s">
        <v>63</v>
      </c>
      <c r="H399" s="9" t="s">
        <v>1506</v>
      </c>
      <c r="I399" s="8" t="s">
        <v>178</v>
      </c>
      <c r="J399" s="13" t="s">
        <v>9</v>
      </c>
      <c r="K399" s="13" t="s">
        <v>21</v>
      </c>
      <c r="L399" s="13" t="s">
        <v>45</v>
      </c>
      <c r="M399" s="8" t="s">
        <v>114</v>
      </c>
      <c r="N399" s="9">
        <v>21</v>
      </c>
      <c r="O399" s="9">
        <f t="shared" si="8"/>
        <v>21</v>
      </c>
      <c r="P399" s="8"/>
      <c r="Q399" s="8"/>
      <c r="R399" s="8"/>
      <c r="S399" s="9" t="s">
        <v>1511</v>
      </c>
      <c r="T399" s="9" t="s">
        <v>1512</v>
      </c>
      <c r="U399" s="8">
        <v>1</v>
      </c>
      <c r="V399" s="8">
        <v>322</v>
      </c>
      <c r="W399" s="8">
        <v>721</v>
      </c>
      <c r="X399" s="8">
        <v>49</v>
      </c>
      <c r="Y399" s="8" t="s">
        <v>117</v>
      </c>
      <c r="Z399" s="8" t="s">
        <v>118</v>
      </c>
      <c r="AA399" s="8" t="s">
        <v>1509</v>
      </c>
      <c r="AB399" s="17" t="s">
        <v>120</v>
      </c>
      <c r="AC399" s="17"/>
    </row>
    <row r="400" s="3" customFormat="1" ht="87" spans="1:29">
      <c r="A400" s="8">
        <f>SUBTOTAL(103,$B$6:B400)*1</f>
        <v>395</v>
      </c>
      <c r="B400" s="8" t="s">
        <v>107</v>
      </c>
      <c r="C400" s="9" t="s">
        <v>1513</v>
      </c>
      <c r="D400" s="9" t="s">
        <v>109</v>
      </c>
      <c r="E400" s="10" t="s">
        <v>110</v>
      </c>
      <c r="F400" s="9" t="s">
        <v>111</v>
      </c>
      <c r="G400" s="9" t="s">
        <v>63</v>
      </c>
      <c r="H400" s="9" t="s">
        <v>1506</v>
      </c>
      <c r="I400" s="8" t="s">
        <v>178</v>
      </c>
      <c r="J400" s="13" t="s">
        <v>9</v>
      </c>
      <c r="K400" s="13" t="s">
        <v>21</v>
      </c>
      <c r="L400" s="13" t="s">
        <v>42</v>
      </c>
      <c r="M400" s="8" t="s">
        <v>114</v>
      </c>
      <c r="N400" s="9">
        <v>8</v>
      </c>
      <c r="O400" s="9">
        <f t="shared" si="8"/>
        <v>8</v>
      </c>
      <c r="P400" s="8"/>
      <c r="Q400" s="8"/>
      <c r="R400" s="8"/>
      <c r="S400" s="9" t="s">
        <v>1514</v>
      </c>
      <c r="T400" s="9" t="s">
        <v>1515</v>
      </c>
      <c r="U400" s="8">
        <v>1</v>
      </c>
      <c r="V400" s="8">
        <v>112</v>
      </c>
      <c r="W400" s="8">
        <v>584</v>
      </c>
      <c r="X400" s="8">
        <v>58</v>
      </c>
      <c r="Y400" s="8" t="s">
        <v>117</v>
      </c>
      <c r="Z400" s="8" t="s">
        <v>118</v>
      </c>
      <c r="AA400" s="8" t="s">
        <v>1509</v>
      </c>
      <c r="AB400" s="17" t="s">
        <v>120</v>
      </c>
      <c r="AC400" s="17"/>
    </row>
    <row r="401" s="3" customFormat="1" ht="87" spans="1:29">
      <c r="A401" s="8">
        <f>SUBTOTAL(103,$B$6:B401)*1</f>
        <v>396</v>
      </c>
      <c r="B401" s="8" t="s">
        <v>107</v>
      </c>
      <c r="C401" s="9" t="s">
        <v>1516</v>
      </c>
      <c r="D401" s="9" t="s">
        <v>109</v>
      </c>
      <c r="E401" s="10" t="s">
        <v>110</v>
      </c>
      <c r="F401" s="9" t="s">
        <v>111</v>
      </c>
      <c r="G401" s="9" t="s">
        <v>63</v>
      </c>
      <c r="H401" s="9" t="s">
        <v>1517</v>
      </c>
      <c r="I401" s="8" t="s">
        <v>196</v>
      </c>
      <c r="J401" s="13" t="s">
        <v>9</v>
      </c>
      <c r="K401" s="13" t="s">
        <v>21</v>
      </c>
      <c r="L401" s="13" t="s">
        <v>45</v>
      </c>
      <c r="M401" s="8" t="s">
        <v>114</v>
      </c>
      <c r="N401" s="9">
        <v>35</v>
      </c>
      <c r="O401" s="9">
        <f t="shared" si="8"/>
        <v>35</v>
      </c>
      <c r="P401" s="8"/>
      <c r="Q401" s="8"/>
      <c r="R401" s="8"/>
      <c r="S401" s="9" t="s">
        <v>1518</v>
      </c>
      <c r="T401" s="9" t="s">
        <v>1519</v>
      </c>
      <c r="U401" s="8">
        <v>1</v>
      </c>
      <c r="V401" s="8">
        <v>75</v>
      </c>
      <c r="W401" s="8">
        <v>315</v>
      </c>
      <c r="X401" s="8">
        <v>35</v>
      </c>
      <c r="Y401" s="8" t="s">
        <v>117</v>
      </c>
      <c r="Z401" s="8" t="s">
        <v>118</v>
      </c>
      <c r="AA401" s="8" t="s">
        <v>1520</v>
      </c>
      <c r="AB401" s="17" t="s">
        <v>120</v>
      </c>
      <c r="AC401" s="17"/>
    </row>
    <row r="402" s="3" customFormat="1" ht="87" spans="1:29">
      <c r="A402" s="8">
        <f>SUBTOTAL(103,$B$6:B402)*1</f>
        <v>397</v>
      </c>
      <c r="B402" s="8" t="s">
        <v>107</v>
      </c>
      <c r="C402" s="9" t="s">
        <v>1521</v>
      </c>
      <c r="D402" s="9" t="s">
        <v>109</v>
      </c>
      <c r="E402" s="10" t="s">
        <v>110</v>
      </c>
      <c r="F402" s="9" t="s">
        <v>111</v>
      </c>
      <c r="G402" s="9" t="s">
        <v>63</v>
      </c>
      <c r="H402" s="9" t="s">
        <v>1517</v>
      </c>
      <c r="I402" s="8" t="s">
        <v>196</v>
      </c>
      <c r="J402" s="13" t="s">
        <v>9</v>
      </c>
      <c r="K402" s="13" t="s">
        <v>21</v>
      </c>
      <c r="L402" s="13" t="s">
        <v>42</v>
      </c>
      <c r="M402" s="8" t="s">
        <v>114</v>
      </c>
      <c r="N402" s="9">
        <v>15</v>
      </c>
      <c r="O402" s="9">
        <f t="shared" si="8"/>
        <v>15</v>
      </c>
      <c r="P402" s="8"/>
      <c r="Q402" s="8"/>
      <c r="R402" s="8"/>
      <c r="S402" s="9" t="s">
        <v>1522</v>
      </c>
      <c r="T402" s="9" t="s">
        <v>1523</v>
      </c>
      <c r="U402" s="8">
        <v>1</v>
      </c>
      <c r="V402" s="8">
        <v>376</v>
      </c>
      <c r="W402" s="8">
        <v>1579</v>
      </c>
      <c r="X402" s="8">
        <v>198</v>
      </c>
      <c r="Y402" s="8" t="s">
        <v>117</v>
      </c>
      <c r="Z402" s="8" t="s">
        <v>118</v>
      </c>
      <c r="AA402" s="8" t="s">
        <v>1520</v>
      </c>
      <c r="AB402" s="17" t="s">
        <v>120</v>
      </c>
      <c r="AC402" s="17"/>
    </row>
    <row r="403" s="3" customFormat="1" ht="87" spans="1:29">
      <c r="A403" s="8">
        <f>SUBTOTAL(103,$B$6:B403)*1</f>
        <v>398</v>
      </c>
      <c r="B403" s="8" t="s">
        <v>107</v>
      </c>
      <c r="C403" s="9" t="s">
        <v>1524</v>
      </c>
      <c r="D403" s="9" t="s">
        <v>109</v>
      </c>
      <c r="E403" s="10" t="s">
        <v>110</v>
      </c>
      <c r="F403" s="9" t="s">
        <v>111</v>
      </c>
      <c r="G403" s="9" t="s">
        <v>63</v>
      </c>
      <c r="H403" s="9" t="s">
        <v>1517</v>
      </c>
      <c r="I403" s="8" t="s">
        <v>196</v>
      </c>
      <c r="J403" s="13" t="s">
        <v>9</v>
      </c>
      <c r="K403" s="13" t="s">
        <v>21</v>
      </c>
      <c r="L403" s="13" t="s">
        <v>42</v>
      </c>
      <c r="M403" s="8" t="s">
        <v>114</v>
      </c>
      <c r="N403" s="9">
        <v>6</v>
      </c>
      <c r="O403" s="9">
        <f t="shared" si="8"/>
        <v>6</v>
      </c>
      <c r="P403" s="8"/>
      <c r="Q403" s="8"/>
      <c r="R403" s="8"/>
      <c r="S403" s="9" t="s">
        <v>1525</v>
      </c>
      <c r="T403" s="9" t="s">
        <v>1526</v>
      </c>
      <c r="U403" s="8">
        <v>1</v>
      </c>
      <c r="V403" s="8">
        <v>136</v>
      </c>
      <c r="W403" s="8">
        <v>571</v>
      </c>
      <c r="X403" s="8">
        <v>74</v>
      </c>
      <c r="Y403" s="8" t="s">
        <v>117</v>
      </c>
      <c r="Z403" s="8" t="s">
        <v>118</v>
      </c>
      <c r="AA403" s="8" t="s">
        <v>1520</v>
      </c>
      <c r="AB403" s="17" t="s">
        <v>120</v>
      </c>
      <c r="AC403" s="17"/>
    </row>
    <row r="404" s="3" customFormat="1" ht="87" spans="1:29">
      <c r="A404" s="8">
        <f>SUBTOTAL(103,$B$6:B404)*1</f>
        <v>399</v>
      </c>
      <c r="B404" s="8" t="s">
        <v>107</v>
      </c>
      <c r="C404" s="9" t="s">
        <v>1527</v>
      </c>
      <c r="D404" s="9" t="s">
        <v>109</v>
      </c>
      <c r="E404" s="10" t="s">
        <v>110</v>
      </c>
      <c r="F404" s="9" t="s">
        <v>111</v>
      </c>
      <c r="G404" s="9" t="s">
        <v>63</v>
      </c>
      <c r="H404" s="9" t="s">
        <v>1517</v>
      </c>
      <c r="I404" s="8" t="s">
        <v>196</v>
      </c>
      <c r="J404" s="13" t="s">
        <v>127</v>
      </c>
      <c r="K404" s="13" t="s">
        <v>18</v>
      </c>
      <c r="L404" s="13" t="s">
        <v>38</v>
      </c>
      <c r="M404" s="8" t="s">
        <v>114</v>
      </c>
      <c r="N404" s="9">
        <v>4</v>
      </c>
      <c r="O404" s="9">
        <f t="shared" si="8"/>
        <v>4</v>
      </c>
      <c r="P404" s="8"/>
      <c r="Q404" s="8"/>
      <c r="R404" s="8"/>
      <c r="S404" s="9" t="s">
        <v>1528</v>
      </c>
      <c r="T404" s="9" t="s">
        <v>1529</v>
      </c>
      <c r="U404" s="8">
        <v>1</v>
      </c>
      <c r="V404" s="8">
        <v>62</v>
      </c>
      <c r="W404" s="8">
        <v>261</v>
      </c>
      <c r="X404" s="8">
        <v>19</v>
      </c>
      <c r="Y404" s="8" t="s">
        <v>117</v>
      </c>
      <c r="Z404" s="8" t="s">
        <v>118</v>
      </c>
      <c r="AA404" s="8" t="s">
        <v>1520</v>
      </c>
      <c r="AB404" s="17" t="s">
        <v>120</v>
      </c>
      <c r="AC404" s="17"/>
    </row>
    <row r="405" s="3" customFormat="1" ht="87" spans="1:29">
      <c r="A405" s="8">
        <f>SUBTOTAL(103,$B$6:B405)*1</f>
        <v>400</v>
      </c>
      <c r="B405" s="8" t="s">
        <v>107</v>
      </c>
      <c r="C405" s="9" t="s">
        <v>1530</v>
      </c>
      <c r="D405" s="9" t="s">
        <v>109</v>
      </c>
      <c r="E405" s="10" t="s">
        <v>110</v>
      </c>
      <c r="F405" s="9" t="s">
        <v>111</v>
      </c>
      <c r="G405" s="9" t="s">
        <v>63</v>
      </c>
      <c r="H405" s="9" t="s">
        <v>1531</v>
      </c>
      <c r="I405" s="8" t="s">
        <v>196</v>
      </c>
      <c r="J405" s="13" t="s">
        <v>9</v>
      </c>
      <c r="K405" s="13" t="s">
        <v>22</v>
      </c>
      <c r="L405" s="13" t="s">
        <v>47</v>
      </c>
      <c r="M405" s="8" t="s">
        <v>114</v>
      </c>
      <c r="N405" s="9">
        <v>34</v>
      </c>
      <c r="O405" s="9">
        <f t="shared" si="8"/>
        <v>34</v>
      </c>
      <c r="P405" s="8"/>
      <c r="Q405" s="8"/>
      <c r="R405" s="8"/>
      <c r="S405" s="9" t="s">
        <v>1532</v>
      </c>
      <c r="T405" s="9" t="s">
        <v>1533</v>
      </c>
      <c r="U405" s="8">
        <v>1</v>
      </c>
      <c r="V405" s="8">
        <v>32</v>
      </c>
      <c r="W405" s="8">
        <v>176</v>
      </c>
      <c r="X405" s="8">
        <v>41</v>
      </c>
      <c r="Y405" s="8" t="s">
        <v>117</v>
      </c>
      <c r="Z405" s="8" t="s">
        <v>118</v>
      </c>
      <c r="AA405" s="8" t="s">
        <v>1534</v>
      </c>
      <c r="AB405" s="17" t="s">
        <v>120</v>
      </c>
      <c r="AC405" s="17"/>
    </row>
    <row r="406" s="3" customFormat="1" ht="52.2" spans="1:29">
      <c r="A406" s="8">
        <f>SUBTOTAL(103,$B$6:B406)*1</f>
        <v>401</v>
      </c>
      <c r="B406" s="8" t="s">
        <v>107</v>
      </c>
      <c r="C406" s="9" t="s">
        <v>1535</v>
      </c>
      <c r="D406" s="9" t="s">
        <v>109</v>
      </c>
      <c r="E406" s="10" t="s">
        <v>110</v>
      </c>
      <c r="F406" s="9" t="s">
        <v>111</v>
      </c>
      <c r="G406" s="9" t="s">
        <v>63</v>
      </c>
      <c r="H406" s="9" t="s">
        <v>1531</v>
      </c>
      <c r="I406" s="8" t="s">
        <v>196</v>
      </c>
      <c r="J406" s="13" t="s">
        <v>9</v>
      </c>
      <c r="K406" s="13" t="s">
        <v>22</v>
      </c>
      <c r="L406" s="13" t="s">
        <v>47</v>
      </c>
      <c r="M406" s="8" t="s">
        <v>114</v>
      </c>
      <c r="N406" s="9">
        <v>47</v>
      </c>
      <c r="O406" s="9">
        <f t="shared" si="8"/>
        <v>47</v>
      </c>
      <c r="P406" s="8"/>
      <c r="Q406" s="8"/>
      <c r="R406" s="8"/>
      <c r="S406" s="9" t="s">
        <v>1536</v>
      </c>
      <c r="T406" s="9" t="s">
        <v>1537</v>
      </c>
      <c r="U406" s="8">
        <v>1</v>
      </c>
      <c r="V406" s="8">
        <v>41</v>
      </c>
      <c r="W406" s="8">
        <v>225</v>
      </c>
      <c r="X406" s="8">
        <v>54</v>
      </c>
      <c r="Y406" s="8" t="s">
        <v>117</v>
      </c>
      <c r="Z406" s="8" t="s">
        <v>118</v>
      </c>
      <c r="AA406" s="8" t="s">
        <v>1534</v>
      </c>
      <c r="AB406" s="17" t="s">
        <v>120</v>
      </c>
      <c r="AC406" s="17"/>
    </row>
    <row r="407" s="3" customFormat="1" ht="87" spans="1:29">
      <c r="A407" s="8">
        <f>SUBTOTAL(103,$B$6:B407)*1</f>
        <v>402</v>
      </c>
      <c r="B407" s="8" t="s">
        <v>107</v>
      </c>
      <c r="C407" s="9" t="s">
        <v>1538</v>
      </c>
      <c r="D407" s="9" t="s">
        <v>109</v>
      </c>
      <c r="E407" s="10" t="s">
        <v>110</v>
      </c>
      <c r="F407" s="9" t="s">
        <v>111</v>
      </c>
      <c r="G407" s="9" t="s">
        <v>63</v>
      </c>
      <c r="H407" s="9" t="s">
        <v>1539</v>
      </c>
      <c r="I407" s="8" t="s">
        <v>178</v>
      </c>
      <c r="J407" s="13" t="s">
        <v>127</v>
      </c>
      <c r="K407" s="13" t="s">
        <v>15</v>
      </c>
      <c r="L407" s="13" t="s">
        <v>26</v>
      </c>
      <c r="M407" s="8" t="s">
        <v>114</v>
      </c>
      <c r="N407" s="9">
        <v>17</v>
      </c>
      <c r="O407" s="9">
        <f t="shared" si="8"/>
        <v>17</v>
      </c>
      <c r="P407" s="8"/>
      <c r="Q407" s="8"/>
      <c r="R407" s="8"/>
      <c r="S407" s="9" t="s">
        <v>1540</v>
      </c>
      <c r="T407" s="9" t="s">
        <v>1541</v>
      </c>
      <c r="U407" s="8">
        <v>1</v>
      </c>
      <c r="V407" s="8">
        <v>95</v>
      </c>
      <c r="W407" s="8">
        <v>500</v>
      </c>
      <c r="X407" s="8">
        <v>58</v>
      </c>
      <c r="Y407" s="8" t="s">
        <v>117</v>
      </c>
      <c r="Z407" s="8" t="s">
        <v>118</v>
      </c>
      <c r="AA407" s="8" t="s">
        <v>1542</v>
      </c>
      <c r="AB407" s="17" t="s">
        <v>120</v>
      </c>
      <c r="AC407" s="17"/>
    </row>
    <row r="408" s="3" customFormat="1" ht="69.6" spans="1:29">
      <c r="A408" s="8">
        <f>SUBTOTAL(103,$B$6:B408)*1</f>
        <v>403</v>
      </c>
      <c r="B408" s="8" t="s">
        <v>107</v>
      </c>
      <c r="C408" s="9" t="s">
        <v>1543</v>
      </c>
      <c r="D408" s="9" t="s">
        <v>109</v>
      </c>
      <c r="E408" s="10" t="s">
        <v>110</v>
      </c>
      <c r="F408" s="9" t="s">
        <v>111</v>
      </c>
      <c r="G408" s="9" t="s">
        <v>63</v>
      </c>
      <c r="H408" s="9" t="s">
        <v>1539</v>
      </c>
      <c r="I408" s="8" t="s">
        <v>178</v>
      </c>
      <c r="J408" s="13" t="s">
        <v>127</v>
      </c>
      <c r="K408" s="13" t="s">
        <v>15</v>
      </c>
      <c r="L408" s="13" t="s">
        <v>27</v>
      </c>
      <c r="M408" s="8" t="s">
        <v>114</v>
      </c>
      <c r="N408" s="9">
        <v>15</v>
      </c>
      <c r="O408" s="9">
        <f t="shared" si="8"/>
        <v>15</v>
      </c>
      <c r="P408" s="8"/>
      <c r="Q408" s="8"/>
      <c r="R408" s="8"/>
      <c r="S408" s="9" t="s">
        <v>1544</v>
      </c>
      <c r="T408" s="9" t="s">
        <v>1545</v>
      </c>
      <c r="U408" s="8">
        <v>1</v>
      </c>
      <c r="V408" s="8">
        <v>46</v>
      </c>
      <c r="W408" s="8">
        <v>231</v>
      </c>
      <c r="X408" s="8">
        <v>23</v>
      </c>
      <c r="Y408" s="8" t="s">
        <v>117</v>
      </c>
      <c r="Z408" s="8" t="s">
        <v>118</v>
      </c>
      <c r="AA408" s="8" t="s">
        <v>1542</v>
      </c>
      <c r="AB408" s="17" t="s">
        <v>120</v>
      </c>
      <c r="AC408" s="17"/>
    </row>
    <row r="409" s="3" customFormat="1" ht="87" spans="1:29">
      <c r="A409" s="8">
        <f>SUBTOTAL(103,$B$6:B409)*1</f>
        <v>404</v>
      </c>
      <c r="B409" s="8" t="s">
        <v>107</v>
      </c>
      <c r="C409" s="9" t="s">
        <v>1546</v>
      </c>
      <c r="D409" s="9" t="s">
        <v>109</v>
      </c>
      <c r="E409" s="10" t="s">
        <v>110</v>
      </c>
      <c r="F409" s="9" t="s">
        <v>111</v>
      </c>
      <c r="G409" s="9" t="s">
        <v>63</v>
      </c>
      <c r="H409" s="9" t="s">
        <v>1539</v>
      </c>
      <c r="I409" s="8" t="s">
        <v>178</v>
      </c>
      <c r="J409" s="13" t="s">
        <v>9</v>
      </c>
      <c r="K409" s="13" t="s">
        <v>21</v>
      </c>
      <c r="L409" s="13" t="s">
        <v>45</v>
      </c>
      <c r="M409" s="8" t="s">
        <v>114</v>
      </c>
      <c r="N409" s="9">
        <v>50</v>
      </c>
      <c r="O409" s="9">
        <f t="shared" si="8"/>
        <v>50</v>
      </c>
      <c r="P409" s="8"/>
      <c r="Q409" s="8"/>
      <c r="R409" s="8"/>
      <c r="S409" s="9" t="s">
        <v>1547</v>
      </c>
      <c r="T409" s="9" t="s">
        <v>1548</v>
      </c>
      <c r="U409" s="8">
        <v>1</v>
      </c>
      <c r="V409" s="8">
        <v>270</v>
      </c>
      <c r="W409" s="8">
        <v>1134</v>
      </c>
      <c r="X409" s="8">
        <v>90</v>
      </c>
      <c r="Y409" s="8" t="s">
        <v>117</v>
      </c>
      <c r="Z409" s="8" t="s">
        <v>118</v>
      </c>
      <c r="AA409" s="8" t="s">
        <v>1542</v>
      </c>
      <c r="AB409" s="17" t="s">
        <v>120</v>
      </c>
      <c r="AC409" s="17"/>
    </row>
    <row r="410" s="3" customFormat="1" ht="87" spans="1:29">
      <c r="A410" s="8">
        <f>SUBTOTAL(103,$B$6:B410)*1</f>
        <v>405</v>
      </c>
      <c r="B410" s="8" t="s">
        <v>107</v>
      </c>
      <c r="C410" s="9" t="s">
        <v>1549</v>
      </c>
      <c r="D410" s="9" t="s">
        <v>109</v>
      </c>
      <c r="E410" s="10" t="s">
        <v>110</v>
      </c>
      <c r="F410" s="9" t="s">
        <v>111</v>
      </c>
      <c r="G410" s="9" t="s">
        <v>63</v>
      </c>
      <c r="H410" s="9" t="s">
        <v>1550</v>
      </c>
      <c r="I410" s="8" t="s">
        <v>166</v>
      </c>
      <c r="J410" s="13" t="s">
        <v>9</v>
      </c>
      <c r="K410" s="13" t="s">
        <v>21</v>
      </c>
      <c r="L410" s="13" t="s">
        <v>43</v>
      </c>
      <c r="M410" s="8" t="s">
        <v>114</v>
      </c>
      <c r="N410" s="9">
        <v>35</v>
      </c>
      <c r="O410" s="9">
        <f t="shared" si="8"/>
        <v>35</v>
      </c>
      <c r="P410" s="8"/>
      <c r="Q410" s="8"/>
      <c r="R410" s="8"/>
      <c r="S410" s="9" t="s">
        <v>1551</v>
      </c>
      <c r="T410" s="9" t="s">
        <v>1552</v>
      </c>
      <c r="U410" s="8">
        <v>1</v>
      </c>
      <c r="V410" s="8">
        <v>274</v>
      </c>
      <c r="W410" s="8">
        <v>1206</v>
      </c>
      <c r="X410" s="8">
        <v>173</v>
      </c>
      <c r="Y410" s="8" t="s">
        <v>117</v>
      </c>
      <c r="Z410" s="8" t="s">
        <v>118</v>
      </c>
      <c r="AA410" s="8" t="s">
        <v>1553</v>
      </c>
      <c r="AB410" s="17" t="s">
        <v>120</v>
      </c>
      <c r="AC410" s="17"/>
    </row>
    <row r="411" s="3" customFormat="1" ht="87" spans="1:29">
      <c r="A411" s="8">
        <f>SUBTOTAL(103,$B$6:B411)*1</f>
        <v>406</v>
      </c>
      <c r="B411" s="8" t="s">
        <v>107</v>
      </c>
      <c r="C411" s="9" t="s">
        <v>1554</v>
      </c>
      <c r="D411" s="9" t="s">
        <v>109</v>
      </c>
      <c r="E411" s="10" t="s">
        <v>110</v>
      </c>
      <c r="F411" s="9" t="s">
        <v>111</v>
      </c>
      <c r="G411" s="9" t="s">
        <v>63</v>
      </c>
      <c r="H411" s="9" t="s">
        <v>1550</v>
      </c>
      <c r="I411" s="8" t="s">
        <v>166</v>
      </c>
      <c r="J411" s="13" t="s">
        <v>9</v>
      </c>
      <c r="K411" s="13" t="s">
        <v>21</v>
      </c>
      <c r="L411" s="13" t="s">
        <v>45</v>
      </c>
      <c r="M411" s="8" t="s">
        <v>114</v>
      </c>
      <c r="N411" s="9">
        <v>30</v>
      </c>
      <c r="O411" s="9">
        <f t="shared" si="8"/>
        <v>30</v>
      </c>
      <c r="P411" s="8"/>
      <c r="Q411" s="8"/>
      <c r="R411" s="8"/>
      <c r="S411" s="9" t="s">
        <v>1555</v>
      </c>
      <c r="T411" s="9" t="s">
        <v>1556</v>
      </c>
      <c r="U411" s="8">
        <v>1</v>
      </c>
      <c r="V411" s="8">
        <v>78</v>
      </c>
      <c r="W411" s="8">
        <v>352</v>
      </c>
      <c r="X411" s="8">
        <v>78</v>
      </c>
      <c r="Y411" s="8" t="s">
        <v>117</v>
      </c>
      <c r="Z411" s="8" t="s">
        <v>118</v>
      </c>
      <c r="AA411" s="8" t="s">
        <v>1553</v>
      </c>
      <c r="AB411" s="17" t="s">
        <v>120</v>
      </c>
      <c r="AC411" s="17"/>
    </row>
    <row r="412" s="3" customFormat="1" ht="52.2" spans="1:29">
      <c r="A412" s="8">
        <f>SUBTOTAL(103,$B$6:B412)*1</f>
        <v>407</v>
      </c>
      <c r="B412" s="8" t="s">
        <v>107</v>
      </c>
      <c r="C412" s="9" t="s">
        <v>1557</v>
      </c>
      <c r="D412" s="9" t="s">
        <v>109</v>
      </c>
      <c r="E412" s="10" t="s">
        <v>110</v>
      </c>
      <c r="F412" s="9" t="s">
        <v>111</v>
      </c>
      <c r="G412" s="9" t="s">
        <v>63</v>
      </c>
      <c r="H412" s="9" t="s">
        <v>1550</v>
      </c>
      <c r="I412" s="8" t="s">
        <v>166</v>
      </c>
      <c r="J412" s="13" t="s">
        <v>127</v>
      </c>
      <c r="K412" s="13" t="s">
        <v>18</v>
      </c>
      <c r="L412" s="13" t="s">
        <v>38</v>
      </c>
      <c r="M412" s="8" t="s">
        <v>114</v>
      </c>
      <c r="N412" s="9">
        <v>35</v>
      </c>
      <c r="O412" s="9">
        <f t="shared" si="8"/>
        <v>35</v>
      </c>
      <c r="P412" s="8"/>
      <c r="Q412" s="8"/>
      <c r="R412" s="8"/>
      <c r="S412" s="9" t="s">
        <v>1558</v>
      </c>
      <c r="T412" s="9" t="s">
        <v>1559</v>
      </c>
      <c r="U412" s="8">
        <v>2</v>
      </c>
      <c r="V412" s="8">
        <v>58</v>
      </c>
      <c r="W412" s="8">
        <v>319</v>
      </c>
      <c r="X412" s="8">
        <v>58</v>
      </c>
      <c r="Y412" s="8" t="s">
        <v>117</v>
      </c>
      <c r="Z412" s="8" t="s">
        <v>118</v>
      </c>
      <c r="AA412" s="8" t="s">
        <v>1553</v>
      </c>
      <c r="AB412" s="17" t="s">
        <v>120</v>
      </c>
      <c r="AC412" s="17"/>
    </row>
    <row r="413" s="3" customFormat="1" ht="87" spans="1:29">
      <c r="A413" s="8">
        <f>SUBTOTAL(103,$B$6:B413)*1</f>
        <v>408</v>
      </c>
      <c r="B413" s="8" t="s">
        <v>107</v>
      </c>
      <c r="C413" s="9" t="s">
        <v>1560</v>
      </c>
      <c r="D413" s="9" t="s">
        <v>109</v>
      </c>
      <c r="E413" s="10" t="s">
        <v>110</v>
      </c>
      <c r="F413" s="9" t="s">
        <v>111</v>
      </c>
      <c r="G413" s="9" t="s">
        <v>63</v>
      </c>
      <c r="H413" s="9" t="s">
        <v>1550</v>
      </c>
      <c r="I413" s="8" t="s">
        <v>166</v>
      </c>
      <c r="J413" s="13" t="s">
        <v>9</v>
      </c>
      <c r="K413" s="13" t="s">
        <v>21</v>
      </c>
      <c r="L413" s="13" t="s">
        <v>43</v>
      </c>
      <c r="M413" s="8" t="s">
        <v>114</v>
      </c>
      <c r="N413" s="9">
        <v>16</v>
      </c>
      <c r="O413" s="9">
        <f t="shared" si="8"/>
        <v>16</v>
      </c>
      <c r="P413" s="8"/>
      <c r="Q413" s="8"/>
      <c r="R413" s="8"/>
      <c r="S413" s="9" t="s">
        <v>1561</v>
      </c>
      <c r="T413" s="9" t="s">
        <v>1562</v>
      </c>
      <c r="U413" s="8">
        <v>1</v>
      </c>
      <c r="V413" s="8">
        <v>128</v>
      </c>
      <c r="W413" s="8">
        <v>528</v>
      </c>
      <c r="X413" s="8">
        <v>113</v>
      </c>
      <c r="Y413" s="8" t="s">
        <v>117</v>
      </c>
      <c r="Z413" s="8" t="s">
        <v>118</v>
      </c>
      <c r="AA413" s="8" t="s">
        <v>1553</v>
      </c>
      <c r="AB413" s="17" t="s">
        <v>120</v>
      </c>
      <c r="AC413" s="17"/>
    </row>
    <row r="414" s="3" customFormat="1" ht="87" spans="1:29">
      <c r="A414" s="8">
        <f>SUBTOTAL(103,$B$6:B414)*1</f>
        <v>409</v>
      </c>
      <c r="B414" s="8" t="s">
        <v>107</v>
      </c>
      <c r="C414" s="9" t="s">
        <v>1563</v>
      </c>
      <c r="D414" s="9" t="s">
        <v>109</v>
      </c>
      <c r="E414" s="10" t="s">
        <v>110</v>
      </c>
      <c r="F414" s="9" t="s">
        <v>111</v>
      </c>
      <c r="G414" s="9" t="s">
        <v>63</v>
      </c>
      <c r="H414" s="9" t="s">
        <v>1550</v>
      </c>
      <c r="I414" s="8" t="s">
        <v>166</v>
      </c>
      <c r="J414" s="13" t="s">
        <v>9</v>
      </c>
      <c r="K414" s="13" t="s">
        <v>21</v>
      </c>
      <c r="L414" s="13" t="s">
        <v>45</v>
      </c>
      <c r="M414" s="8" t="s">
        <v>114</v>
      </c>
      <c r="N414" s="9">
        <v>10</v>
      </c>
      <c r="O414" s="9">
        <f t="shared" si="8"/>
        <v>10</v>
      </c>
      <c r="P414" s="8"/>
      <c r="Q414" s="8"/>
      <c r="R414" s="8"/>
      <c r="S414" s="9" t="s">
        <v>1564</v>
      </c>
      <c r="T414" s="9" t="s">
        <v>1565</v>
      </c>
      <c r="U414" s="8">
        <v>1</v>
      </c>
      <c r="V414" s="8">
        <v>38</v>
      </c>
      <c r="W414" s="8">
        <v>156</v>
      </c>
      <c r="X414" s="8">
        <v>66</v>
      </c>
      <c r="Y414" s="8" t="s">
        <v>117</v>
      </c>
      <c r="Z414" s="8" t="s">
        <v>118</v>
      </c>
      <c r="AA414" s="8" t="s">
        <v>1553</v>
      </c>
      <c r="AB414" s="17" t="s">
        <v>120</v>
      </c>
      <c r="AC414" s="17"/>
    </row>
    <row r="415" s="3" customFormat="1" ht="87" spans="1:29">
      <c r="A415" s="8">
        <f>SUBTOTAL(103,$B$6:B415)*1</f>
        <v>410</v>
      </c>
      <c r="B415" s="8" t="s">
        <v>107</v>
      </c>
      <c r="C415" s="9" t="s">
        <v>1566</v>
      </c>
      <c r="D415" s="9" t="s">
        <v>109</v>
      </c>
      <c r="E415" s="10" t="s">
        <v>110</v>
      </c>
      <c r="F415" s="9" t="s">
        <v>111</v>
      </c>
      <c r="G415" s="9" t="s">
        <v>63</v>
      </c>
      <c r="H415" s="9" t="s">
        <v>1550</v>
      </c>
      <c r="I415" s="8" t="s">
        <v>166</v>
      </c>
      <c r="J415" s="13" t="s">
        <v>127</v>
      </c>
      <c r="K415" s="13" t="s">
        <v>15</v>
      </c>
      <c r="L415" s="13" t="s">
        <v>29</v>
      </c>
      <c r="M415" s="8" t="s">
        <v>114</v>
      </c>
      <c r="N415" s="9">
        <v>56</v>
      </c>
      <c r="O415" s="9">
        <f t="shared" si="8"/>
        <v>56</v>
      </c>
      <c r="P415" s="8"/>
      <c r="Q415" s="8"/>
      <c r="R415" s="8"/>
      <c r="S415" s="9" t="s">
        <v>1567</v>
      </c>
      <c r="T415" s="9" t="s">
        <v>1568</v>
      </c>
      <c r="U415" s="8">
        <v>1</v>
      </c>
      <c r="V415" s="8">
        <v>566</v>
      </c>
      <c r="W415" s="8">
        <v>2730</v>
      </c>
      <c r="X415" s="8">
        <v>143</v>
      </c>
      <c r="Y415" s="8" t="s">
        <v>117</v>
      </c>
      <c r="Z415" s="8" t="s">
        <v>453</v>
      </c>
      <c r="AA415" s="8" t="s">
        <v>1553</v>
      </c>
      <c r="AB415" s="17" t="s">
        <v>120</v>
      </c>
      <c r="AC415" s="17"/>
    </row>
    <row r="416" s="3" customFormat="1" ht="87" spans="1:29">
      <c r="A416" s="8">
        <f>SUBTOTAL(103,$B$6:B416)*1</f>
        <v>411</v>
      </c>
      <c r="B416" s="8" t="s">
        <v>107</v>
      </c>
      <c r="C416" s="9" t="s">
        <v>1569</v>
      </c>
      <c r="D416" s="9" t="s">
        <v>109</v>
      </c>
      <c r="E416" s="10" t="s">
        <v>110</v>
      </c>
      <c r="F416" s="9" t="s">
        <v>111</v>
      </c>
      <c r="G416" s="9" t="s">
        <v>63</v>
      </c>
      <c r="H416" s="9" t="s">
        <v>1550</v>
      </c>
      <c r="I416" s="8" t="s">
        <v>166</v>
      </c>
      <c r="J416" s="13" t="s">
        <v>9</v>
      </c>
      <c r="K416" s="13" t="s">
        <v>21</v>
      </c>
      <c r="L416" s="13" t="s">
        <v>42</v>
      </c>
      <c r="M416" s="8" t="s">
        <v>114</v>
      </c>
      <c r="N416" s="9">
        <v>18</v>
      </c>
      <c r="O416" s="9">
        <f t="shared" si="8"/>
        <v>18</v>
      </c>
      <c r="P416" s="8"/>
      <c r="Q416" s="8"/>
      <c r="R416" s="8"/>
      <c r="S416" s="9" t="s">
        <v>1570</v>
      </c>
      <c r="T416" s="9" t="s">
        <v>1571</v>
      </c>
      <c r="U416" s="8">
        <v>1</v>
      </c>
      <c r="V416" s="8">
        <v>139</v>
      </c>
      <c r="W416" s="8">
        <v>623</v>
      </c>
      <c r="X416" s="8">
        <v>135</v>
      </c>
      <c r="Y416" s="8" t="s">
        <v>117</v>
      </c>
      <c r="Z416" s="8" t="s">
        <v>118</v>
      </c>
      <c r="AA416" s="8" t="s">
        <v>1553</v>
      </c>
      <c r="AB416" s="17" t="s">
        <v>120</v>
      </c>
      <c r="AC416" s="17"/>
    </row>
    <row r="417" s="3" customFormat="1" ht="87" spans="1:29">
      <c r="A417" s="8">
        <f>SUBTOTAL(103,$B$6:B417)*1</f>
        <v>412</v>
      </c>
      <c r="B417" s="8" t="s">
        <v>107</v>
      </c>
      <c r="C417" s="9" t="s">
        <v>1572</v>
      </c>
      <c r="D417" s="9" t="s">
        <v>109</v>
      </c>
      <c r="E417" s="10" t="s">
        <v>110</v>
      </c>
      <c r="F417" s="9" t="s">
        <v>111</v>
      </c>
      <c r="G417" s="9" t="s">
        <v>63</v>
      </c>
      <c r="H417" s="9" t="s">
        <v>1573</v>
      </c>
      <c r="I417" s="8" t="s">
        <v>196</v>
      </c>
      <c r="J417" s="13" t="s">
        <v>9</v>
      </c>
      <c r="K417" s="13" t="s">
        <v>21</v>
      </c>
      <c r="L417" s="13" t="s">
        <v>45</v>
      </c>
      <c r="M417" s="8" t="s">
        <v>114</v>
      </c>
      <c r="N417" s="9">
        <v>24</v>
      </c>
      <c r="O417" s="9">
        <f t="shared" si="8"/>
        <v>24</v>
      </c>
      <c r="P417" s="8"/>
      <c r="Q417" s="8"/>
      <c r="R417" s="8"/>
      <c r="S417" s="9" t="s">
        <v>1574</v>
      </c>
      <c r="T417" s="9" t="s">
        <v>1575</v>
      </c>
      <c r="U417" s="8">
        <v>1</v>
      </c>
      <c r="V417" s="8">
        <v>137</v>
      </c>
      <c r="W417" s="8">
        <v>583</v>
      </c>
      <c r="X417" s="8">
        <v>57</v>
      </c>
      <c r="Y417" s="8" t="s">
        <v>117</v>
      </c>
      <c r="Z417" s="8" t="s">
        <v>118</v>
      </c>
      <c r="AA417" s="8" t="s">
        <v>1576</v>
      </c>
      <c r="AB417" s="17" t="s">
        <v>120</v>
      </c>
      <c r="AC417" s="17"/>
    </row>
    <row r="418" s="3" customFormat="1" ht="87" spans="1:29">
      <c r="A418" s="8">
        <f>SUBTOTAL(103,$B$6:B418)*1</f>
        <v>413</v>
      </c>
      <c r="B418" s="8" t="s">
        <v>107</v>
      </c>
      <c r="C418" s="9" t="s">
        <v>1577</v>
      </c>
      <c r="D418" s="9" t="s">
        <v>109</v>
      </c>
      <c r="E418" s="10" t="s">
        <v>110</v>
      </c>
      <c r="F418" s="9" t="s">
        <v>111</v>
      </c>
      <c r="G418" s="9" t="s">
        <v>63</v>
      </c>
      <c r="H418" s="9" t="s">
        <v>1573</v>
      </c>
      <c r="I418" s="8" t="s">
        <v>196</v>
      </c>
      <c r="J418" s="13" t="s">
        <v>9</v>
      </c>
      <c r="K418" s="13" t="s">
        <v>21</v>
      </c>
      <c r="L418" s="13" t="s">
        <v>45</v>
      </c>
      <c r="M418" s="8" t="s">
        <v>114</v>
      </c>
      <c r="N418" s="9">
        <v>36</v>
      </c>
      <c r="O418" s="9">
        <f t="shared" si="8"/>
        <v>36</v>
      </c>
      <c r="P418" s="8"/>
      <c r="Q418" s="8"/>
      <c r="R418" s="8"/>
      <c r="S418" s="9" t="s">
        <v>1578</v>
      </c>
      <c r="T418" s="9" t="s">
        <v>1579</v>
      </c>
      <c r="U418" s="8">
        <v>1</v>
      </c>
      <c r="V418" s="8">
        <v>172</v>
      </c>
      <c r="W418" s="8">
        <v>791</v>
      </c>
      <c r="X418" s="8">
        <v>151</v>
      </c>
      <c r="Y418" s="8" t="s">
        <v>117</v>
      </c>
      <c r="Z418" s="8" t="s">
        <v>118</v>
      </c>
      <c r="AA418" s="8" t="s">
        <v>1576</v>
      </c>
      <c r="AB418" s="17" t="s">
        <v>120</v>
      </c>
      <c r="AC418" s="17"/>
    </row>
    <row r="419" s="3" customFormat="1" ht="87" spans="1:29">
      <c r="A419" s="8">
        <f>SUBTOTAL(103,$B$6:B419)*1</f>
        <v>414</v>
      </c>
      <c r="B419" s="8" t="s">
        <v>107</v>
      </c>
      <c r="C419" s="9" t="s">
        <v>1580</v>
      </c>
      <c r="D419" s="9" t="s">
        <v>109</v>
      </c>
      <c r="E419" s="10" t="s">
        <v>110</v>
      </c>
      <c r="F419" s="9" t="s">
        <v>111</v>
      </c>
      <c r="G419" s="9" t="s">
        <v>63</v>
      </c>
      <c r="H419" s="9" t="s">
        <v>1581</v>
      </c>
      <c r="I419" s="8" t="s">
        <v>166</v>
      </c>
      <c r="J419" s="13" t="s">
        <v>9</v>
      </c>
      <c r="K419" s="13" t="s">
        <v>21</v>
      </c>
      <c r="L419" s="13" t="s">
        <v>42</v>
      </c>
      <c r="M419" s="8" t="s">
        <v>114</v>
      </c>
      <c r="N419" s="9">
        <v>15</v>
      </c>
      <c r="O419" s="9">
        <f t="shared" si="8"/>
        <v>15</v>
      </c>
      <c r="P419" s="8"/>
      <c r="Q419" s="8"/>
      <c r="R419" s="8"/>
      <c r="S419" s="9" t="s">
        <v>1582</v>
      </c>
      <c r="T419" s="9" t="s">
        <v>1583</v>
      </c>
      <c r="U419" s="8">
        <v>1</v>
      </c>
      <c r="V419" s="8">
        <v>133</v>
      </c>
      <c r="W419" s="8">
        <v>569</v>
      </c>
      <c r="X419" s="8">
        <v>59</v>
      </c>
      <c r="Y419" s="8" t="s">
        <v>117</v>
      </c>
      <c r="Z419" s="8" t="s">
        <v>118</v>
      </c>
      <c r="AA419" s="8" t="s">
        <v>1584</v>
      </c>
      <c r="AB419" s="17" t="s">
        <v>120</v>
      </c>
      <c r="AC419" s="17"/>
    </row>
    <row r="420" s="3" customFormat="1" ht="87" spans="1:29">
      <c r="A420" s="8">
        <f>SUBTOTAL(103,$B$6:B420)*1</f>
        <v>415</v>
      </c>
      <c r="B420" s="8" t="s">
        <v>107</v>
      </c>
      <c r="C420" s="9" t="s">
        <v>1585</v>
      </c>
      <c r="D420" s="9" t="s">
        <v>109</v>
      </c>
      <c r="E420" s="10" t="s">
        <v>110</v>
      </c>
      <c r="F420" s="9" t="s">
        <v>111</v>
      </c>
      <c r="G420" s="9" t="s">
        <v>63</v>
      </c>
      <c r="H420" s="9" t="s">
        <v>1581</v>
      </c>
      <c r="I420" s="8" t="s">
        <v>166</v>
      </c>
      <c r="J420" s="13" t="s">
        <v>9</v>
      </c>
      <c r="K420" s="13" t="s">
        <v>21</v>
      </c>
      <c r="L420" s="13" t="s">
        <v>42</v>
      </c>
      <c r="M420" s="8" t="s">
        <v>114</v>
      </c>
      <c r="N420" s="9">
        <v>10</v>
      </c>
      <c r="O420" s="9">
        <f t="shared" si="8"/>
        <v>10</v>
      </c>
      <c r="P420" s="8"/>
      <c r="Q420" s="8"/>
      <c r="R420" s="8"/>
      <c r="S420" s="9" t="s">
        <v>1586</v>
      </c>
      <c r="T420" s="9" t="s">
        <v>1587</v>
      </c>
      <c r="U420" s="8">
        <v>1</v>
      </c>
      <c r="V420" s="8">
        <v>84</v>
      </c>
      <c r="W420" s="8">
        <v>423</v>
      </c>
      <c r="X420" s="8">
        <v>41</v>
      </c>
      <c r="Y420" s="8" t="s">
        <v>117</v>
      </c>
      <c r="Z420" s="8" t="s">
        <v>118</v>
      </c>
      <c r="AA420" s="8" t="s">
        <v>1584</v>
      </c>
      <c r="AB420" s="17" t="s">
        <v>120</v>
      </c>
      <c r="AC420" s="17"/>
    </row>
    <row r="421" s="3" customFormat="1" ht="87" spans="1:29">
      <c r="A421" s="8">
        <f>SUBTOTAL(103,$B$6:B421)*1</f>
        <v>416</v>
      </c>
      <c r="B421" s="8" t="s">
        <v>107</v>
      </c>
      <c r="C421" s="9" t="s">
        <v>1588</v>
      </c>
      <c r="D421" s="9" t="s">
        <v>109</v>
      </c>
      <c r="E421" s="10" t="s">
        <v>110</v>
      </c>
      <c r="F421" s="9" t="s">
        <v>111</v>
      </c>
      <c r="G421" s="9" t="s">
        <v>63</v>
      </c>
      <c r="H421" s="9" t="s">
        <v>1581</v>
      </c>
      <c r="I421" s="8" t="s">
        <v>166</v>
      </c>
      <c r="J421" s="13" t="s">
        <v>9</v>
      </c>
      <c r="K421" s="13" t="s">
        <v>21</v>
      </c>
      <c r="L421" s="13" t="s">
        <v>42</v>
      </c>
      <c r="M421" s="8" t="s">
        <v>114</v>
      </c>
      <c r="N421" s="9">
        <v>45</v>
      </c>
      <c r="O421" s="9">
        <f t="shared" si="8"/>
        <v>45</v>
      </c>
      <c r="P421" s="8"/>
      <c r="Q421" s="8"/>
      <c r="R421" s="8"/>
      <c r="S421" s="9" t="s">
        <v>1589</v>
      </c>
      <c r="T421" s="9" t="s">
        <v>1590</v>
      </c>
      <c r="U421" s="8">
        <v>1</v>
      </c>
      <c r="V421" s="8">
        <v>132</v>
      </c>
      <c r="W421" s="8">
        <v>561</v>
      </c>
      <c r="X421" s="8">
        <v>52</v>
      </c>
      <c r="Y421" s="8" t="s">
        <v>117</v>
      </c>
      <c r="Z421" s="8" t="s">
        <v>118</v>
      </c>
      <c r="AA421" s="8" t="s">
        <v>1584</v>
      </c>
      <c r="AB421" s="17" t="s">
        <v>120</v>
      </c>
      <c r="AC421" s="17"/>
    </row>
    <row r="422" s="3" customFormat="1" ht="52.2" spans="1:29">
      <c r="A422" s="8">
        <f>SUBTOTAL(103,$B$6:B422)*1</f>
        <v>417</v>
      </c>
      <c r="B422" s="8" t="s">
        <v>107</v>
      </c>
      <c r="C422" s="9" t="s">
        <v>1591</v>
      </c>
      <c r="D422" s="9" t="s">
        <v>109</v>
      </c>
      <c r="E422" s="10" t="s">
        <v>110</v>
      </c>
      <c r="F422" s="9" t="s">
        <v>111</v>
      </c>
      <c r="G422" s="9" t="s">
        <v>63</v>
      </c>
      <c r="H422" s="9" t="s">
        <v>1581</v>
      </c>
      <c r="I422" s="8" t="s">
        <v>166</v>
      </c>
      <c r="J422" s="13" t="s">
        <v>127</v>
      </c>
      <c r="K422" s="13" t="s">
        <v>17</v>
      </c>
      <c r="L422" s="13" t="s">
        <v>34</v>
      </c>
      <c r="M422" s="8" t="s">
        <v>114</v>
      </c>
      <c r="N422" s="9">
        <v>130</v>
      </c>
      <c r="O422" s="9">
        <f t="shared" si="8"/>
        <v>130</v>
      </c>
      <c r="P422" s="8"/>
      <c r="Q422" s="8"/>
      <c r="R422" s="8"/>
      <c r="S422" s="9" t="s">
        <v>1592</v>
      </c>
      <c r="T422" s="9" t="s">
        <v>1593</v>
      </c>
      <c r="U422" s="8">
        <v>1</v>
      </c>
      <c r="V422" s="8">
        <v>484</v>
      </c>
      <c r="W422" s="8">
        <v>2106</v>
      </c>
      <c r="X422" s="8">
        <v>64</v>
      </c>
      <c r="Y422" s="8" t="s">
        <v>117</v>
      </c>
      <c r="Z422" s="8" t="s">
        <v>118</v>
      </c>
      <c r="AA422" s="8" t="s">
        <v>1584</v>
      </c>
      <c r="AB422" s="17" t="s">
        <v>120</v>
      </c>
      <c r="AC422" s="17"/>
    </row>
    <row r="423" s="3" customFormat="1" ht="87" spans="1:29">
      <c r="A423" s="8">
        <f>SUBTOTAL(103,$B$6:B423)*1</f>
        <v>418</v>
      </c>
      <c r="B423" s="8" t="s">
        <v>107</v>
      </c>
      <c r="C423" s="9" t="s">
        <v>1594</v>
      </c>
      <c r="D423" s="9" t="s">
        <v>109</v>
      </c>
      <c r="E423" s="10" t="s">
        <v>110</v>
      </c>
      <c r="F423" s="9" t="s">
        <v>111</v>
      </c>
      <c r="G423" s="9" t="s">
        <v>63</v>
      </c>
      <c r="H423" s="9" t="s">
        <v>1595</v>
      </c>
      <c r="I423" s="8" t="s">
        <v>178</v>
      </c>
      <c r="J423" s="13" t="s">
        <v>9</v>
      </c>
      <c r="K423" s="13" t="s">
        <v>21</v>
      </c>
      <c r="L423" s="13" t="s">
        <v>43</v>
      </c>
      <c r="M423" s="8" t="s">
        <v>114</v>
      </c>
      <c r="N423" s="9">
        <v>30</v>
      </c>
      <c r="O423" s="9">
        <f t="shared" si="8"/>
        <v>30</v>
      </c>
      <c r="P423" s="8"/>
      <c r="Q423" s="8"/>
      <c r="R423" s="8"/>
      <c r="S423" s="9" t="s">
        <v>1596</v>
      </c>
      <c r="T423" s="9" t="s">
        <v>1597</v>
      </c>
      <c r="U423" s="8">
        <v>1</v>
      </c>
      <c r="V423" s="8">
        <v>60</v>
      </c>
      <c r="W423" s="8">
        <v>420</v>
      </c>
      <c r="X423" s="8">
        <v>75</v>
      </c>
      <c r="Y423" s="8" t="s">
        <v>117</v>
      </c>
      <c r="Z423" s="8" t="s">
        <v>118</v>
      </c>
      <c r="AA423" s="8" t="s">
        <v>1598</v>
      </c>
      <c r="AB423" s="17" t="s">
        <v>120</v>
      </c>
      <c r="AC423" s="17"/>
    </row>
    <row r="424" s="3" customFormat="1" ht="87" spans="1:29">
      <c r="A424" s="8">
        <f>SUBTOTAL(103,$B$6:B424)*1</f>
        <v>419</v>
      </c>
      <c r="B424" s="8" t="s">
        <v>107</v>
      </c>
      <c r="C424" s="9" t="s">
        <v>1599</v>
      </c>
      <c r="D424" s="9" t="s">
        <v>109</v>
      </c>
      <c r="E424" s="10" t="s">
        <v>110</v>
      </c>
      <c r="F424" s="9" t="s">
        <v>111</v>
      </c>
      <c r="G424" s="9" t="s">
        <v>63</v>
      </c>
      <c r="H424" s="9" t="s">
        <v>1595</v>
      </c>
      <c r="I424" s="8" t="s">
        <v>178</v>
      </c>
      <c r="J424" s="13" t="s">
        <v>9</v>
      </c>
      <c r="K424" s="13" t="s">
        <v>21</v>
      </c>
      <c r="L424" s="13" t="s">
        <v>45</v>
      </c>
      <c r="M424" s="8" t="s">
        <v>114</v>
      </c>
      <c r="N424" s="9">
        <v>12</v>
      </c>
      <c r="O424" s="9">
        <f t="shared" si="8"/>
        <v>12</v>
      </c>
      <c r="P424" s="8"/>
      <c r="Q424" s="8"/>
      <c r="R424" s="8"/>
      <c r="S424" s="9" t="s">
        <v>1600</v>
      </c>
      <c r="T424" s="9" t="s">
        <v>1601</v>
      </c>
      <c r="U424" s="8">
        <v>1</v>
      </c>
      <c r="V424" s="8">
        <v>261</v>
      </c>
      <c r="W424" s="8">
        <v>1058</v>
      </c>
      <c r="X424" s="8">
        <v>139</v>
      </c>
      <c r="Y424" s="8" t="s">
        <v>117</v>
      </c>
      <c r="Z424" s="8" t="s">
        <v>118</v>
      </c>
      <c r="AA424" s="8" t="s">
        <v>1598</v>
      </c>
      <c r="AB424" s="17" t="s">
        <v>120</v>
      </c>
      <c r="AC424" s="17"/>
    </row>
    <row r="425" s="3" customFormat="1" ht="87" spans="1:29">
      <c r="A425" s="8">
        <f>SUBTOTAL(103,$B$6:B425)*1</f>
        <v>420</v>
      </c>
      <c r="B425" s="8" t="s">
        <v>107</v>
      </c>
      <c r="C425" s="9" t="s">
        <v>1602</v>
      </c>
      <c r="D425" s="9" t="s">
        <v>109</v>
      </c>
      <c r="E425" s="10" t="s">
        <v>110</v>
      </c>
      <c r="F425" s="9" t="s">
        <v>111</v>
      </c>
      <c r="G425" s="9" t="s">
        <v>63</v>
      </c>
      <c r="H425" s="9" t="s">
        <v>1595</v>
      </c>
      <c r="I425" s="8" t="s">
        <v>178</v>
      </c>
      <c r="J425" s="13" t="s">
        <v>9</v>
      </c>
      <c r="K425" s="13" t="s">
        <v>21</v>
      </c>
      <c r="L425" s="13" t="s">
        <v>42</v>
      </c>
      <c r="M425" s="8" t="s">
        <v>114</v>
      </c>
      <c r="N425" s="9">
        <v>9</v>
      </c>
      <c r="O425" s="9">
        <f t="shared" si="8"/>
        <v>9</v>
      </c>
      <c r="P425" s="8"/>
      <c r="Q425" s="8"/>
      <c r="R425" s="8"/>
      <c r="S425" s="9" t="s">
        <v>1603</v>
      </c>
      <c r="T425" s="9" t="s">
        <v>1604</v>
      </c>
      <c r="U425" s="8">
        <v>1</v>
      </c>
      <c r="V425" s="8">
        <v>287</v>
      </c>
      <c r="W425" s="8">
        <v>1287</v>
      </c>
      <c r="X425" s="8">
        <v>13</v>
      </c>
      <c r="Y425" s="8" t="s">
        <v>117</v>
      </c>
      <c r="Z425" s="8" t="s">
        <v>118</v>
      </c>
      <c r="AA425" s="8" t="s">
        <v>1598</v>
      </c>
      <c r="AB425" s="17" t="s">
        <v>120</v>
      </c>
      <c r="AC425" s="17"/>
    </row>
    <row r="426" s="3" customFormat="1" ht="87" spans="1:29">
      <c r="A426" s="8">
        <f>SUBTOTAL(103,$B$6:B426)*1</f>
        <v>421</v>
      </c>
      <c r="B426" s="8" t="s">
        <v>107</v>
      </c>
      <c r="C426" s="9" t="s">
        <v>1605</v>
      </c>
      <c r="D426" s="9" t="s">
        <v>109</v>
      </c>
      <c r="E426" s="10" t="s">
        <v>110</v>
      </c>
      <c r="F426" s="9" t="s">
        <v>111</v>
      </c>
      <c r="G426" s="9" t="s">
        <v>63</v>
      </c>
      <c r="H426" s="9" t="s">
        <v>1595</v>
      </c>
      <c r="I426" s="8" t="s">
        <v>178</v>
      </c>
      <c r="J426" s="13" t="s">
        <v>9</v>
      </c>
      <c r="K426" s="13" t="s">
        <v>21</v>
      </c>
      <c r="L426" s="13" t="s">
        <v>43</v>
      </c>
      <c r="M426" s="8" t="s">
        <v>114</v>
      </c>
      <c r="N426" s="9">
        <v>10</v>
      </c>
      <c r="O426" s="9">
        <f t="shared" si="8"/>
        <v>10</v>
      </c>
      <c r="P426" s="8"/>
      <c r="Q426" s="8"/>
      <c r="R426" s="8"/>
      <c r="S426" s="9" t="s">
        <v>1606</v>
      </c>
      <c r="T426" s="9" t="s">
        <v>1607</v>
      </c>
      <c r="U426" s="8">
        <v>1</v>
      </c>
      <c r="V426" s="8">
        <v>84</v>
      </c>
      <c r="W426" s="8">
        <v>520</v>
      </c>
      <c r="X426" s="8">
        <v>175</v>
      </c>
      <c r="Y426" s="8" t="s">
        <v>117</v>
      </c>
      <c r="Z426" s="8" t="s">
        <v>118</v>
      </c>
      <c r="AA426" s="8" t="s">
        <v>1598</v>
      </c>
      <c r="AB426" s="17" t="s">
        <v>120</v>
      </c>
      <c r="AC426" s="17"/>
    </row>
    <row r="427" s="3" customFormat="1" ht="87" spans="1:29">
      <c r="A427" s="8">
        <f>SUBTOTAL(103,$B$6:B427)*1</f>
        <v>422</v>
      </c>
      <c r="B427" s="8" t="s">
        <v>107</v>
      </c>
      <c r="C427" s="9" t="s">
        <v>1608</v>
      </c>
      <c r="D427" s="9" t="s">
        <v>109</v>
      </c>
      <c r="E427" s="10" t="s">
        <v>110</v>
      </c>
      <c r="F427" s="9" t="s">
        <v>111</v>
      </c>
      <c r="G427" s="9" t="s">
        <v>63</v>
      </c>
      <c r="H427" s="9" t="s">
        <v>1609</v>
      </c>
      <c r="I427" s="8" t="s">
        <v>196</v>
      </c>
      <c r="J427" s="13" t="s">
        <v>9</v>
      </c>
      <c r="K427" s="13" t="s">
        <v>21</v>
      </c>
      <c r="L427" s="13" t="s">
        <v>45</v>
      </c>
      <c r="M427" s="8" t="s">
        <v>114</v>
      </c>
      <c r="N427" s="9">
        <v>8</v>
      </c>
      <c r="O427" s="9">
        <f t="shared" si="8"/>
        <v>8</v>
      </c>
      <c r="P427" s="8"/>
      <c r="Q427" s="8"/>
      <c r="R427" s="8"/>
      <c r="S427" s="9" t="s">
        <v>1610</v>
      </c>
      <c r="T427" s="9" t="s">
        <v>1611</v>
      </c>
      <c r="U427" s="8">
        <v>2</v>
      </c>
      <c r="V427" s="8">
        <v>775</v>
      </c>
      <c r="W427" s="8">
        <v>3967</v>
      </c>
      <c r="X427" s="8">
        <v>785</v>
      </c>
      <c r="Y427" s="8" t="s">
        <v>117</v>
      </c>
      <c r="Z427" s="8" t="s">
        <v>118</v>
      </c>
      <c r="AA427" s="8" t="s">
        <v>1612</v>
      </c>
      <c r="AB427" s="17" t="s">
        <v>120</v>
      </c>
      <c r="AC427" s="17"/>
    </row>
    <row r="428" s="3" customFormat="1" ht="87" spans="1:29">
      <c r="A428" s="8">
        <f>SUBTOTAL(103,$B$6:B428)*1</f>
        <v>423</v>
      </c>
      <c r="B428" s="8" t="s">
        <v>107</v>
      </c>
      <c r="C428" s="9" t="s">
        <v>1613</v>
      </c>
      <c r="D428" s="9" t="s">
        <v>109</v>
      </c>
      <c r="E428" s="10" t="s">
        <v>110</v>
      </c>
      <c r="F428" s="9" t="s">
        <v>111</v>
      </c>
      <c r="G428" s="9" t="s">
        <v>63</v>
      </c>
      <c r="H428" s="9" t="s">
        <v>1609</v>
      </c>
      <c r="I428" s="8" t="s">
        <v>196</v>
      </c>
      <c r="J428" s="13" t="s">
        <v>9</v>
      </c>
      <c r="K428" s="13" t="s">
        <v>21</v>
      </c>
      <c r="L428" s="13" t="s">
        <v>42</v>
      </c>
      <c r="M428" s="8" t="s">
        <v>114</v>
      </c>
      <c r="N428" s="9">
        <v>14</v>
      </c>
      <c r="O428" s="9">
        <f t="shared" si="8"/>
        <v>14</v>
      </c>
      <c r="P428" s="8"/>
      <c r="Q428" s="8"/>
      <c r="R428" s="8"/>
      <c r="S428" s="9" t="s">
        <v>1614</v>
      </c>
      <c r="T428" s="9" t="s">
        <v>1615</v>
      </c>
      <c r="U428" s="8">
        <v>1</v>
      </c>
      <c r="V428" s="8">
        <v>101</v>
      </c>
      <c r="W428" s="8">
        <v>397</v>
      </c>
      <c r="X428" s="8">
        <v>78</v>
      </c>
      <c r="Y428" s="8" t="s">
        <v>117</v>
      </c>
      <c r="Z428" s="8" t="s">
        <v>118</v>
      </c>
      <c r="AA428" s="8" t="s">
        <v>1612</v>
      </c>
      <c r="AB428" s="17" t="s">
        <v>120</v>
      </c>
      <c r="AC428" s="17"/>
    </row>
    <row r="429" s="3" customFormat="1" ht="87" spans="1:29">
      <c r="A429" s="8">
        <f>SUBTOTAL(103,$B$6:B429)*1</f>
        <v>424</v>
      </c>
      <c r="B429" s="8" t="s">
        <v>107</v>
      </c>
      <c r="C429" s="9" t="s">
        <v>1616</v>
      </c>
      <c r="D429" s="9" t="s">
        <v>109</v>
      </c>
      <c r="E429" s="10" t="s">
        <v>110</v>
      </c>
      <c r="F429" s="9" t="s">
        <v>111</v>
      </c>
      <c r="G429" s="9" t="s">
        <v>63</v>
      </c>
      <c r="H429" s="9" t="s">
        <v>1609</v>
      </c>
      <c r="I429" s="8" t="s">
        <v>196</v>
      </c>
      <c r="J429" s="13" t="s">
        <v>9</v>
      </c>
      <c r="K429" s="13" t="s">
        <v>21</v>
      </c>
      <c r="L429" s="13" t="s">
        <v>42</v>
      </c>
      <c r="M429" s="8" t="s">
        <v>114</v>
      </c>
      <c r="N429" s="9">
        <v>17</v>
      </c>
      <c r="O429" s="9">
        <f t="shared" si="8"/>
        <v>17</v>
      </c>
      <c r="P429" s="8"/>
      <c r="Q429" s="8"/>
      <c r="R429" s="8"/>
      <c r="S429" s="9" t="s">
        <v>1617</v>
      </c>
      <c r="T429" s="9" t="s">
        <v>1618</v>
      </c>
      <c r="U429" s="8">
        <v>1</v>
      </c>
      <c r="V429" s="8">
        <v>107</v>
      </c>
      <c r="W429" s="8">
        <v>446</v>
      </c>
      <c r="X429" s="8">
        <v>94</v>
      </c>
      <c r="Y429" s="8" t="s">
        <v>117</v>
      </c>
      <c r="Z429" s="8" t="s">
        <v>118</v>
      </c>
      <c r="AA429" s="8" t="s">
        <v>1612</v>
      </c>
      <c r="AB429" s="17" t="s">
        <v>120</v>
      </c>
      <c r="AC429" s="17"/>
    </row>
    <row r="430" s="3" customFormat="1" ht="69.6" spans="1:29">
      <c r="A430" s="8">
        <f>SUBTOTAL(103,$B$6:B430)*1</f>
        <v>425</v>
      </c>
      <c r="B430" s="8" t="s">
        <v>107</v>
      </c>
      <c r="C430" s="9" t="s">
        <v>1619</v>
      </c>
      <c r="D430" s="9" t="s">
        <v>109</v>
      </c>
      <c r="E430" s="10" t="s">
        <v>110</v>
      </c>
      <c r="F430" s="9" t="s">
        <v>111</v>
      </c>
      <c r="G430" s="9" t="s">
        <v>63</v>
      </c>
      <c r="H430" s="9" t="s">
        <v>1609</v>
      </c>
      <c r="I430" s="8" t="s">
        <v>196</v>
      </c>
      <c r="J430" s="13" t="s">
        <v>127</v>
      </c>
      <c r="K430" s="13" t="s">
        <v>17</v>
      </c>
      <c r="L430" s="13" t="s">
        <v>35</v>
      </c>
      <c r="M430" s="8" t="s">
        <v>114</v>
      </c>
      <c r="N430" s="9">
        <v>32</v>
      </c>
      <c r="O430" s="9">
        <f t="shared" si="8"/>
        <v>32</v>
      </c>
      <c r="P430" s="8"/>
      <c r="Q430" s="8"/>
      <c r="R430" s="8"/>
      <c r="S430" s="9" t="s">
        <v>1620</v>
      </c>
      <c r="T430" s="9" t="s">
        <v>1621</v>
      </c>
      <c r="U430" s="8">
        <v>1</v>
      </c>
      <c r="V430" s="8">
        <v>961</v>
      </c>
      <c r="W430" s="8">
        <v>3967</v>
      </c>
      <c r="X430" s="8">
        <v>33</v>
      </c>
      <c r="Y430" s="8" t="s">
        <v>117</v>
      </c>
      <c r="Z430" s="8" t="s">
        <v>118</v>
      </c>
      <c r="AA430" s="8" t="s">
        <v>1612</v>
      </c>
      <c r="AB430" s="17" t="s">
        <v>120</v>
      </c>
      <c r="AC430" s="17"/>
    </row>
    <row r="431" s="3" customFormat="1" ht="87" spans="1:29">
      <c r="A431" s="8">
        <f>SUBTOTAL(103,$B$6:B431)*1</f>
        <v>426</v>
      </c>
      <c r="B431" s="8" t="s">
        <v>107</v>
      </c>
      <c r="C431" s="9" t="s">
        <v>1622</v>
      </c>
      <c r="D431" s="9" t="s">
        <v>109</v>
      </c>
      <c r="E431" s="10" t="s">
        <v>110</v>
      </c>
      <c r="F431" s="9" t="s">
        <v>111</v>
      </c>
      <c r="G431" s="9" t="s">
        <v>63</v>
      </c>
      <c r="H431" s="9" t="s">
        <v>1609</v>
      </c>
      <c r="I431" s="8" t="s">
        <v>196</v>
      </c>
      <c r="J431" s="13" t="s">
        <v>9</v>
      </c>
      <c r="K431" s="13" t="s">
        <v>21</v>
      </c>
      <c r="L431" s="13" t="s">
        <v>45</v>
      </c>
      <c r="M431" s="8" t="s">
        <v>114</v>
      </c>
      <c r="N431" s="9">
        <v>11</v>
      </c>
      <c r="O431" s="9">
        <f t="shared" si="8"/>
        <v>11</v>
      </c>
      <c r="P431" s="8"/>
      <c r="Q431" s="8"/>
      <c r="R431" s="8"/>
      <c r="S431" s="9" t="s">
        <v>1623</v>
      </c>
      <c r="T431" s="9" t="s">
        <v>1624</v>
      </c>
      <c r="U431" s="8">
        <v>1</v>
      </c>
      <c r="V431" s="8">
        <v>118</v>
      </c>
      <c r="W431" s="8">
        <v>437</v>
      </c>
      <c r="X431" s="8">
        <v>91</v>
      </c>
      <c r="Y431" s="8" t="s">
        <v>117</v>
      </c>
      <c r="Z431" s="8" t="s">
        <v>118</v>
      </c>
      <c r="AA431" s="8" t="s">
        <v>1612</v>
      </c>
      <c r="AB431" s="17" t="s">
        <v>120</v>
      </c>
      <c r="AC431" s="17"/>
    </row>
    <row r="432" s="3" customFormat="1" ht="87" spans="1:29">
      <c r="A432" s="8">
        <f>SUBTOTAL(103,$B$6:B432)*1</f>
        <v>427</v>
      </c>
      <c r="B432" s="8" t="s">
        <v>107</v>
      </c>
      <c r="C432" s="9" t="s">
        <v>1625</v>
      </c>
      <c r="D432" s="9" t="s">
        <v>109</v>
      </c>
      <c r="E432" s="10" t="s">
        <v>110</v>
      </c>
      <c r="F432" s="9" t="s">
        <v>111</v>
      </c>
      <c r="G432" s="9" t="s">
        <v>63</v>
      </c>
      <c r="H432" s="9" t="s">
        <v>1626</v>
      </c>
      <c r="I432" s="8" t="s">
        <v>196</v>
      </c>
      <c r="J432" s="13" t="s">
        <v>9</v>
      </c>
      <c r="K432" s="13" t="s">
        <v>21</v>
      </c>
      <c r="L432" s="13" t="s">
        <v>42</v>
      </c>
      <c r="M432" s="8" t="s">
        <v>114</v>
      </c>
      <c r="N432" s="9">
        <v>60</v>
      </c>
      <c r="O432" s="9">
        <f t="shared" si="8"/>
        <v>60</v>
      </c>
      <c r="P432" s="8"/>
      <c r="Q432" s="8"/>
      <c r="R432" s="8"/>
      <c r="S432" s="9" t="s">
        <v>1627</v>
      </c>
      <c r="T432" s="9" t="s">
        <v>1628</v>
      </c>
      <c r="U432" s="8">
        <v>1</v>
      </c>
      <c r="V432" s="8">
        <v>100</v>
      </c>
      <c r="W432" s="8">
        <v>427</v>
      </c>
      <c r="X432" s="8">
        <v>85</v>
      </c>
      <c r="Y432" s="8" t="s">
        <v>117</v>
      </c>
      <c r="Z432" s="8" t="s">
        <v>118</v>
      </c>
      <c r="AA432" s="8" t="s">
        <v>1629</v>
      </c>
      <c r="AB432" s="17" t="s">
        <v>120</v>
      </c>
      <c r="AC432" s="17"/>
    </row>
    <row r="433" s="3" customFormat="1" ht="87" spans="1:29">
      <c r="A433" s="8">
        <f>SUBTOTAL(103,$B$6:B433)*1</f>
        <v>428</v>
      </c>
      <c r="B433" s="8" t="s">
        <v>107</v>
      </c>
      <c r="C433" s="9" t="s">
        <v>1630</v>
      </c>
      <c r="D433" s="9" t="s">
        <v>109</v>
      </c>
      <c r="E433" s="10" t="s">
        <v>110</v>
      </c>
      <c r="F433" s="9" t="s">
        <v>111</v>
      </c>
      <c r="G433" s="9" t="s">
        <v>63</v>
      </c>
      <c r="H433" s="9" t="s">
        <v>1631</v>
      </c>
      <c r="I433" s="8" t="s">
        <v>166</v>
      </c>
      <c r="J433" s="13" t="s">
        <v>9</v>
      </c>
      <c r="K433" s="13" t="s">
        <v>21</v>
      </c>
      <c r="L433" s="13" t="s">
        <v>45</v>
      </c>
      <c r="M433" s="8" t="s">
        <v>114</v>
      </c>
      <c r="N433" s="9">
        <v>40</v>
      </c>
      <c r="O433" s="9">
        <f t="shared" si="8"/>
        <v>40</v>
      </c>
      <c r="P433" s="8"/>
      <c r="Q433" s="8"/>
      <c r="R433" s="8"/>
      <c r="S433" s="9" t="s">
        <v>1632</v>
      </c>
      <c r="T433" s="9" t="s">
        <v>1633</v>
      </c>
      <c r="U433" s="8">
        <v>1</v>
      </c>
      <c r="V433" s="8">
        <v>85</v>
      </c>
      <c r="W433" s="8">
        <v>456</v>
      </c>
      <c r="X433" s="8">
        <v>55</v>
      </c>
      <c r="Y433" s="8" t="s">
        <v>117</v>
      </c>
      <c r="Z433" s="8" t="s">
        <v>118</v>
      </c>
      <c r="AA433" s="8" t="s">
        <v>1634</v>
      </c>
      <c r="AB433" s="17" t="s">
        <v>120</v>
      </c>
      <c r="AC433" s="17"/>
    </row>
    <row r="434" s="3" customFormat="1" ht="52.2" spans="1:29">
      <c r="A434" s="8">
        <f>SUBTOTAL(103,$B$6:B434)*1</f>
        <v>429</v>
      </c>
      <c r="B434" s="8" t="s">
        <v>107</v>
      </c>
      <c r="C434" s="9" t="s">
        <v>1635</v>
      </c>
      <c r="D434" s="9" t="s">
        <v>109</v>
      </c>
      <c r="E434" s="10" t="s">
        <v>110</v>
      </c>
      <c r="F434" s="9" t="s">
        <v>111</v>
      </c>
      <c r="G434" s="9" t="s">
        <v>63</v>
      </c>
      <c r="H434" s="9" t="s">
        <v>1631</v>
      </c>
      <c r="I434" s="8" t="s">
        <v>166</v>
      </c>
      <c r="J434" s="13" t="s">
        <v>9</v>
      </c>
      <c r="K434" s="13" t="s">
        <v>22</v>
      </c>
      <c r="L434" s="13" t="s">
        <v>48</v>
      </c>
      <c r="M434" s="8" t="s">
        <v>114</v>
      </c>
      <c r="N434" s="9">
        <v>10</v>
      </c>
      <c r="O434" s="9">
        <f t="shared" si="8"/>
        <v>10</v>
      </c>
      <c r="P434" s="8"/>
      <c r="Q434" s="8"/>
      <c r="R434" s="8"/>
      <c r="S434" s="9" t="s">
        <v>1636</v>
      </c>
      <c r="T434" s="9" t="s">
        <v>1637</v>
      </c>
      <c r="U434" s="8">
        <v>2</v>
      </c>
      <c r="V434" s="8">
        <v>75</v>
      </c>
      <c r="W434" s="8">
        <v>326</v>
      </c>
      <c r="X434" s="8">
        <v>22</v>
      </c>
      <c r="Y434" s="8" t="s">
        <v>117</v>
      </c>
      <c r="Z434" s="8" t="s">
        <v>118</v>
      </c>
      <c r="AA434" s="8" t="s">
        <v>1634</v>
      </c>
      <c r="AB434" s="17" t="s">
        <v>120</v>
      </c>
      <c r="AC434" s="17"/>
    </row>
    <row r="435" s="3" customFormat="1" ht="104.4" spans="1:29">
      <c r="A435" s="8">
        <f>SUBTOTAL(103,$B$6:B435)*1</f>
        <v>430</v>
      </c>
      <c r="B435" s="8" t="s">
        <v>107</v>
      </c>
      <c r="C435" s="9" t="s">
        <v>1638</v>
      </c>
      <c r="D435" s="9" t="s">
        <v>109</v>
      </c>
      <c r="E435" s="10" t="s">
        <v>110</v>
      </c>
      <c r="F435" s="9" t="s">
        <v>111</v>
      </c>
      <c r="G435" s="9" t="s">
        <v>63</v>
      </c>
      <c r="H435" s="9" t="s">
        <v>1631</v>
      </c>
      <c r="I435" s="8" t="s">
        <v>166</v>
      </c>
      <c r="J435" s="13" t="s">
        <v>9</v>
      </c>
      <c r="K435" s="13" t="s">
        <v>21</v>
      </c>
      <c r="L435" s="13" t="s">
        <v>45</v>
      </c>
      <c r="M435" s="8" t="s">
        <v>114</v>
      </c>
      <c r="N435" s="9">
        <v>25</v>
      </c>
      <c r="O435" s="9">
        <f t="shared" si="8"/>
        <v>25</v>
      </c>
      <c r="P435" s="8"/>
      <c r="Q435" s="8"/>
      <c r="R435" s="8"/>
      <c r="S435" s="9" t="s">
        <v>1639</v>
      </c>
      <c r="T435" s="9" t="s">
        <v>1640</v>
      </c>
      <c r="U435" s="8">
        <v>6</v>
      </c>
      <c r="V435" s="8">
        <v>325</v>
      </c>
      <c r="W435" s="8">
        <v>1788</v>
      </c>
      <c r="X435" s="8">
        <v>84</v>
      </c>
      <c r="Y435" s="8" t="s">
        <v>117</v>
      </c>
      <c r="Z435" s="8" t="s">
        <v>118</v>
      </c>
      <c r="AA435" s="8" t="s">
        <v>1634</v>
      </c>
      <c r="AB435" s="17" t="s">
        <v>120</v>
      </c>
      <c r="AC435" s="17"/>
    </row>
    <row r="436" s="3" customFormat="1" ht="87" spans="1:29">
      <c r="A436" s="8">
        <f>SUBTOTAL(103,$B$6:B436)*1</f>
        <v>431</v>
      </c>
      <c r="B436" s="8" t="s">
        <v>107</v>
      </c>
      <c r="C436" s="9" t="s">
        <v>1641</v>
      </c>
      <c r="D436" s="9" t="s">
        <v>109</v>
      </c>
      <c r="E436" s="10" t="s">
        <v>110</v>
      </c>
      <c r="F436" s="9" t="s">
        <v>111</v>
      </c>
      <c r="G436" s="9" t="s">
        <v>63</v>
      </c>
      <c r="H436" s="9" t="s">
        <v>1631</v>
      </c>
      <c r="I436" s="8" t="s">
        <v>166</v>
      </c>
      <c r="J436" s="13" t="s">
        <v>9</v>
      </c>
      <c r="K436" s="13" t="s">
        <v>21</v>
      </c>
      <c r="L436" s="13" t="s">
        <v>45</v>
      </c>
      <c r="M436" s="8" t="s">
        <v>114</v>
      </c>
      <c r="N436" s="9">
        <v>40</v>
      </c>
      <c r="O436" s="9">
        <f t="shared" si="8"/>
        <v>40</v>
      </c>
      <c r="P436" s="8"/>
      <c r="Q436" s="8"/>
      <c r="R436" s="8"/>
      <c r="S436" s="9" t="s">
        <v>1642</v>
      </c>
      <c r="T436" s="9" t="s">
        <v>1643</v>
      </c>
      <c r="U436" s="8">
        <v>1</v>
      </c>
      <c r="V436" s="8">
        <v>48</v>
      </c>
      <c r="W436" s="8">
        <v>216</v>
      </c>
      <c r="X436" s="8">
        <v>58</v>
      </c>
      <c r="Y436" s="8" t="s">
        <v>117</v>
      </c>
      <c r="Z436" s="8" t="s">
        <v>118</v>
      </c>
      <c r="AA436" s="8" t="s">
        <v>1634</v>
      </c>
      <c r="AB436" s="17" t="s">
        <v>120</v>
      </c>
      <c r="AC436" s="17"/>
    </row>
    <row r="437" s="3" customFormat="1" ht="104.4" spans="1:29">
      <c r="A437" s="8">
        <f>SUBTOTAL(103,$B$6:B437)*1</f>
        <v>432</v>
      </c>
      <c r="B437" s="8" t="s">
        <v>107</v>
      </c>
      <c r="C437" s="9" t="s">
        <v>1644</v>
      </c>
      <c r="D437" s="9" t="s">
        <v>109</v>
      </c>
      <c r="E437" s="10" t="s">
        <v>110</v>
      </c>
      <c r="F437" s="9" t="s">
        <v>111</v>
      </c>
      <c r="G437" s="9" t="s">
        <v>63</v>
      </c>
      <c r="H437" s="9" t="s">
        <v>1631</v>
      </c>
      <c r="I437" s="8" t="s">
        <v>166</v>
      </c>
      <c r="J437" s="13" t="s">
        <v>9</v>
      </c>
      <c r="K437" s="13" t="s">
        <v>22</v>
      </c>
      <c r="L437" s="13" t="s">
        <v>47</v>
      </c>
      <c r="M437" s="8" t="s">
        <v>114</v>
      </c>
      <c r="N437" s="9">
        <v>35</v>
      </c>
      <c r="O437" s="9">
        <f t="shared" ref="O437:O500" si="9">N437</f>
        <v>35</v>
      </c>
      <c r="P437" s="8"/>
      <c r="Q437" s="8"/>
      <c r="R437" s="8"/>
      <c r="S437" s="9" t="s">
        <v>1645</v>
      </c>
      <c r="T437" s="9" t="s">
        <v>1646</v>
      </c>
      <c r="U437" s="8">
        <v>1</v>
      </c>
      <c r="V437" s="8">
        <v>120</v>
      </c>
      <c r="W437" s="8">
        <v>655</v>
      </c>
      <c r="X437" s="8">
        <v>75</v>
      </c>
      <c r="Y437" s="8" t="s">
        <v>117</v>
      </c>
      <c r="Z437" s="8" t="s">
        <v>118</v>
      </c>
      <c r="AA437" s="8" t="s">
        <v>1634</v>
      </c>
      <c r="AB437" s="17" t="s">
        <v>120</v>
      </c>
      <c r="AC437" s="17"/>
    </row>
    <row r="438" s="3" customFormat="1" ht="104.4" spans="1:29">
      <c r="A438" s="8">
        <f>SUBTOTAL(103,$B$6:B438)*1</f>
        <v>433</v>
      </c>
      <c r="B438" s="8" t="s">
        <v>107</v>
      </c>
      <c r="C438" s="9" t="s">
        <v>1647</v>
      </c>
      <c r="D438" s="9" t="s">
        <v>109</v>
      </c>
      <c r="E438" s="10" t="s">
        <v>110</v>
      </c>
      <c r="F438" s="9" t="s">
        <v>111</v>
      </c>
      <c r="G438" s="9" t="s">
        <v>63</v>
      </c>
      <c r="H438" s="9" t="s">
        <v>1631</v>
      </c>
      <c r="I438" s="8" t="s">
        <v>166</v>
      </c>
      <c r="J438" s="13" t="s">
        <v>9</v>
      </c>
      <c r="K438" s="13" t="s">
        <v>22</v>
      </c>
      <c r="L438" s="13" t="s">
        <v>47</v>
      </c>
      <c r="M438" s="8" t="s">
        <v>114</v>
      </c>
      <c r="N438" s="9">
        <v>20</v>
      </c>
      <c r="O438" s="9">
        <f t="shared" si="9"/>
        <v>20</v>
      </c>
      <c r="P438" s="8"/>
      <c r="Q438" s="8"/>
      <c r="R438" s="8"/>
      <c r="S438" s="9" t="s">
        <v>1648</v>
      </c>
      <c r="T438" s="9" t="s">
        <v>1649</v>
      </c>
      <c r="U438" s="8">
        <v>1</v>
      </c>
      <c r="V438" s="8">
        <v>80</v>
      </c>
      <c r="W438" s="8">
        <v>425</v>
      </c>
      <c r="X438" s="8">
        <v>34</v>
      </c>
      <c r="Y438" s="8" t="s">
        <v>117</v>
      </c>
      <c r="Z438" s="8" t="s">
        <v>118</v>
      </c>
      <c r="AA438" s="8" t="s">
        <v>1634</v>
      </c>
      <c r="AB438" s="17" t="s">
        <v>120</v>
      </c>
      <c r="AC438" s="17"/>
    </row>
    <row r="439" s="3" customFormat="1" ht="87" spans="1:29">
      <c r="A439" s="8">
        <f>SUBTOTAL(103,$B$6:B439)*1</f>
        <v>434</v>
      </c>
      <c r="B439" s="8" t="s">
        <v>107</v>
      </c>
      <c r="C439" s="9" t="s">
        <v>1650</v>
      </c>
      <c r="D439" s="9" t="s">
        <v>109</v>
      </c>
      <c r="E439" s="10" t="s">
        <v>110</v>
      </c>
      <c r="F439" s="9" t="s">
        <v>111</v>
      </c>
      <c r="G439" s="9" t="s">
        <v>63</v>
      </c>
      <c r="H439" s="9" t="s">
        <v>1631</v>
      </c>
      <c r="I439" s="8" t="s">
        <v>166</v>
      </c>
      <c r="J439" s="13" t="s">
        <v>9</v>
      </c>
      <c r="K439" s="13" t="s">
        <v>21</v>
      </c>
      <c r="L439" s="13" t="s">
        <v>45</v>
      </c>
      <c r="M439" s="8" t="s">
        <v>114</v>
      </c>
      <c r="N439" s="9">
        <v>10</v>
      </c>
      <c r="O439" s="9">
        <f t="shared" si="9"/>
        <v>10</v>
      </c>
      <c r="P439" s="8"/>
      <c r="Q439" s="8"/>
      <c r="R439" s="8"/>
      <c r="S439" s="9" t="s">
        <v>1651</v>
      </c>
      <c r="T439" s="9" t="s">
        <v>1652</v>
      </c>
      <c r="U439" s="8">
        <v>1</v>
      </c>
      <c r="V439" s="8">
        <v>35</v>
      </c>
      <c r="W439" s="8">
        <v>145</v>
      </c>
      <c r="X439" s="8">
        <v>22</v>
      </c>
      <c r="Y439" s="8" t="s">
        <v>117</v>
      </c>
      <c r="Z439" s="8" t="s">
        <v>118</v>
      </c>
      <c r="AA439" s="8" t="s">
        <v>1634</v>
      </c>
      <c r="AB439" s="17" t="s">
        <v>120</v>
      </c>
      <c r="AC439" s="17"/>
    </row>
    <row r="440" s="3" customFormat="1" ht="87" spans="1:29">
      <c r="A440" s="8">
        <f>SUBTOTAL(103,$B$6:B440)*1</f>
        <v>435</v>
      </c>
      <c r="B440" s="8" t="s">
        <v>107</v>
      </c>
      <c r="C440" s="9" t="s">
        <v>1653</v>
      </c>
      <c r="D440" s="9" t="s">
        <v>109</v>
      </c>
      <c r="E440" s="10" t="s">
        <v>110</v>
      </c>
      <c r="F440" s="9" t="s">
        <v>111</v>
      </c>
      <c r="G440" s="9" t="s">
        <v>63</v>
      </c>
      <c r="H440" s="9" t="s">
        <v>1631</v>
      </c>
      <c r="I440" s="8" t="s">
        <v>166</v>
      </c>
      <c r="J440" s="13" t="s">
        <v>9</v>
      </c>
      <c r="K440" s="13" t="s">
        <v>21</v>
      </c>
      <c r="L440" s="13" t="s">
        <v>45</v>
      </c>
      <c r="M440" s="8" t="s">
        <v>114</v>
      </c>
      <c r="N440" s="9">
        <v>20</v>
      </c>
      <c r="O440" s="9">
        <f t="shared" si="9"/>
        <v>20</v>
      </c>
      <c r="P440" s="8"/>
      <c r="Q440" s="8"/>
      <c r="R440" s="8"/>
      <c r="S440" s="9" t="s">
        <v>1654</v>
      </c>
      <c r="T440" s="9" t="s">
        <v>1655</v>
      </c>
      <c r="U440" s="8">
        <v>2</v>
      </c>
      <c r="V440" s="8">
        <v>90</v>
      </c>
      <c r="W440" s="8">
        <v>420</v>
      </c>
      <c r="X440" s="8">
        <v>17</v>
      </c>
      <c r="Y440" s="8" t="s">
        <v>117</v>
      </c>
      <c r="Z440" s="8" t="s">
        <v>118</v>
      </c>
      <c r="AA440" s="8" t="s">
        <v>1634</v>
      </c>
      <c r="AB440" s="17" t="s">
        <v>120</v>
      </c>
      <c r="AC440" s="17"/>
    </row>
    <row r="441" s="3" customFormat="1" ht="87" spans="1:29">
      <c r="A441" s="8">
        <f>SUBTOTAL(103,$B$6:B441)*1</f>
        <v>436</v>
      </c>
      <c r="B441" s="8" t="s">
        <v>107</v>
      </c>
      <c r="C441" s="9" t="s">
        <v>1656</v>
      </c>
      <c r="D441" s="9" t="s">
        <v>109</v>
      </c>
      <c r="E441" s="10" t="s">
        <v>110</v>
      </c>
      <c r="F441" s="9" t="s">
        <v>111</v>
      </c>
      <c r="G441" s="9" t="s">
        <v>63</v>
      </c>
      <c r="H441" s="9" t="s">
        <v>1657</v>
      </c>
      <c r="I441" s="8" t="s">
        <v>178</v>
      </c>
      <c r="J441" s="13" t="s">
        <v>9</v>
      </c>
      <c r="K441" s="13" t="s">
        <v>21</v>
      </c>
      <c r="L441" s="13" t="s">
        <v>43</v>
      </c>
      <c r="M441" s="8" t="s">
        <v>114</v>
      </c>
      <c r="N441" s="9">
        <v>31</v>
      </c>
      <c r="O441" s="9">
        <f t="shared" si="9"/>
        <v>31</v>
      </c>
      <c r="P441" s="8"/>
      <c r="Q441" s="8"/>
      <c r="R441" s="8"/>
      <c r="S441" s="9" t="s">
        <v>1658</v>
      </c>
      <c r="T441" s="9" t="s">
        <v>1659</v>
      </c>
      <c r="U441" s="8">
        <v>1</v>
      </c>
      <c r="V441" s="8">
        <v>366</v>
      </c>
      <c r="W441" s="8">
        <v>2060</v>
      </c>
      <c r="X441" s="8">
        <v>423</v>
      </c>
      <c r="Y441" s="8" t="s">
        <v>117</v>
      </c>
      <c r="Z441" s="8" t="s">
        <v>118</v>
      </c>
      <c r="AA441" s="8" t="s">
        <v>1660</v>
      </c>
      <c r="AB441" s="17" t="s">
        <v>120</v>
      </c>
      <c r="AC441" s="17"/>
    </row>
    <row r="442" s="3" customFormat="1" ht="87" spans="1:29">
      <c r="A442" s="8">
        <f>SUBTOTAL(103,$B$6:B442)*1</f>
        <v>437</v>
      </c>
      <c r="B442" s="8" t="s">
        <v>107</v>
      </c>
      <c r="C442" s="9" t="s">
        <v>1661</v>
      </c>
      <c r="D442" s="9" t="s">
        <v>109</v>
      </c>
      <c r="E442" s="10" t="s">
        <v>110</v>
      </c>
      <c r="F442" s="9" t="s">
        <v>111</v>
      </c>
      <c r="G442" s="9" t="s">
        <v>63</v>
      </c>
      <c r="H442" s="9" t="s">
        <v>1657</v>
      </c>
      <c r="I442" s="8" t="s">
        <v>178</v>
      </c>
      <c r="J442" s="13" t="s">
        <v>9</v>
      </c>
      <c r="K442" s="13" t="s">
        <v>21</v>
      </c>
      <c r="L442" s="13" t="s">
        <v>45</v>
      </c>
      <c r="M442" s="8" t="s">
        <v>114</v>
      </c>
      <c r="N442" s="9">
        <v>24</v>
      </c>
      <c r="O442" s="9">
        <f t="shared" si="9"/>
        <v>24</v>
      </c>
      <c r="P442" s="8"/>
      <c r="Q442" s="8"/>
      <c r="R442" s="8"/>
      <c r="S442" s="9" t="s">
        <v>1662</v>
      </c>
      <c r="T442" s="9" t="s">
        <v>1663</v>
      </c>
      <c r="U442" s="8">
        <v>1</v>
      </c>
      <c r="V442" s="8">
        <v>68</v>
      </c>
      <c r="W442" s="8">
        <v>356</v>
      </c>
      <c r="X442" s="8">
        <v>126</v>
      </c>
      <c r="Y442" s="8" t="s">
        <v>117</v>
      </c>
      <c r="Z442" s="8" t="s">
        <v>118</v>
      </c>
      <c r="AA442" s="8" t="s">
        <v>1660</v>
      </c>
      <c r="AB442" s="17" t="s">
        <v>120</v>
      </c>
      <c r="AC442" s="17"/>
    </row>
    <row r="443" s="3" customFormat="1" ht="69.6" spans="1:29">
      <c r="A443" s="8">
        <f>SUBTOTAL(103,$B$6:B443)*1</f>
        <v>438</v>
      </c>
      <c r="B443" s="8" t="s">
        <v>107</v>
      </c>
      <c r="C443" s="9" t="s">
        <v>1664</v>
      </c>
      <c r="D443" s="9" t="s">
        <v>109</v>
      </c>
      <c r="E443" s="10" t="s">
        <v>110</v>
      </c>
      <c r="F443" s="9" t="s">
        <v>111</v>
      </c>
      <c r="G443" s="9" t="s">
        <v>63</v>
      </c>
      <c r="H443" s="9" t="s">
        <v>1657</v>
      </c>
      <c r="I443" s="8" t="s">
        <v>178</v>
      </c>
      <c r="J443" s="13" t="s">
        <v>9</v>
      </c>
      <c r="K443" s="13" t="s">
        <v>22</v>
      </c>
      <c r="L443" s="13" t="s">
        <v>47</v>
      </c>
      <c r="M443" s="8" t="s">
        <v>114</v>
      </c>
      <c r="N443" s="9">
        <v>5</v>
      </c>
      <c r="O443" s="9">
        <f t="shared" si="9"/>
        <v>5</v>
      </c>
      <c r="P443" s="8"/>
      <c r="Q443" s="8"/>
      <c r="R443" s="8"/>
      <c r="S443" s="9" t="s">
        <v>1665</v>
      </c>
      <c r="T443" s="9" t="s">
        <v>1666</v>
      </c>
      <c r="U443" s="8">
        <v>1</v>
      </c>
      <c r="V443" s="8">
        <v>76</v>
      </c>
      <c r="W443" s="8">
        <v>382</v>
      </c>
      <c r="X443" s="8">
        <v>132</v>
      </c>
      <c r="Y443" s="8" t="s">
        <v>117</v>
      </c>
      <c r="Z443" s="8" t="s">
        <v>118</v>
      </c>
      <c r="AA443" s="8" t="s">
        <v>1660</v>
      </c>
      <c r="AB443" s="17" t="s">
        <v>120</v>
      </c>
      <c r="AC443" s="17"/>
    </row>
    <row r="444" s="3" customFormat="1" ht="87" spans="1:29">
      <c r="A444" s="8">
        <f>SUBTOTAL(103,$B$6:B444)*1</f>
        <v>439</v>
      </c>
      <c r="B444" s="8" t="s">
        <v>107</v>
      </c>
      <c r="C444" s="9" t="s">
        <v>1667</v>
      </c>
      <c r="D444" s="9" t="s">
        <v>109</v>
      </c>
      <c r="E444" s="10" t="s">
        <v>110</v>
      </c>
      <c r="F444" s="9" t="s">
        <v>111</v>
      </c>
      <c r="G444" s="9" t="s">
        <v>63</v>
      </c>
      <c r="H444" s="9" t="s">
        <v>1668</v>
      </c>
      <c r="I444" s="8" t="s">
        <v>196</v>
      </c>
      <c r="J444" s="13" t="s">
        <v>9</v>
      </c>
      <c r="K444" s="13" t="s">
        <v>21</v>
      </c>
      <c r="L444" s="13" t="s">
        <v>42</v>
      </c>
      <c r="M444" s="8" t="s">
        <v>114</v>
      </c>
      <c r="N444" s="9">
        <v>32</v>
      </c>
      <c r="O444" s="9">
        <f t="shared" si="9"/>
        <v>32</v>
      </c>
      <c r="P444" s="8"/>
      <c r="Q444" s="8"/>
      <c r="R444" s="8"/>
      <c r="S444" s="9" t="s">
        <v>1669</v>
      </c>
      <c r="T444" s="9" t="s">
        <v>1670</v>
      </c>
      <c r="U444" s="8">
        <v>1</v>
      </c>
      <c r="V444" s="8">
        <v>108</v>
      </c>
      <c r="W444" s="8">
        <v>406</v>
      </c>
      <c r="X444" s="8">
        <v>150</v>
      </c>
      <c r="Y444" s="8" t="s">
        <v>117</v>
      </c>
      <c r="Z444" s="8" t="s">
        <v>118</v>
      </c>
      <c r="AA444" s="8" t="s">
        <v>1671</v>
      </c>
      <c r="AB444" s="17" t="s">
        <v>120</v>
      </c>
      <c r="AC444" s="17"/>
    </row>
    <row r="445" s="3" customFormat="1" ht="87" spans="1:29">
      <c r="A445" s="8">
        <f>SUBTOTAL(103,$B$6:B445)*1</f>
        <v>440</v>
      </c>
      <c r="B445" s="8" t="s">
        <v>107</v>
      </c>
      <c r="C445" s="9" t="s">
        <v>1672</v>
      </c>
      <c r="D445" s="9" t="s">
        <v>109</v>
      </c>
      <c r="E445" s="10" t="s">
        <v>110</v>
      </c>
      <c r="F445" s="9" t="s">
        <v>111</v>
      </c>
      <c r="G445" s="9" t="s">
        <v>63</v>
      </c>
      <c r="H445" s="9" t="s">
        <v>1673</v>
      </c>
      <c r="I445" s="8"/>
      <c r="J445" s="13" t="s">
        <v>9</v>
      </c>
      <c r="K445" s="13" t="s">
        <v>21</v>
      </c>
      <c r="L445" s="13" t="s">
        <v>45</v>
      </c>
      <c r="M445" s="8" t="s">
        <v>114</v>
      </c>
      <c r="N445" s="9">
        <v>28</v>
      </c>
      <c r="O445" s="9">
        <f t="shared" si="9"/>
        <v>28</v>
      </c>
      <c r="P445" s="8"/>
      <c r="Q445" s="8"/>
      <c r="R445" s="8"/>
      <c r="S445" s="9" t="s">
        <v>1674</v>
      </c>
      <c r="T445" s="9" t="s">
        <v>1675</v>
      </c>
      <c r="U445" s="8">
        <v>1</v>
      </c>
      <c r="V445" s="8">
        <v>52</v>
      </c>
      <c r="W445" s="8">
        <v>321</v>
      </c>
      <c r="X445" s="8">
        <v>58</v>
      </c>
      <c r="Y445" s="8" t="s">
        <v>117</v>
      </c>
      <c r="Z445" s="8" t="s">
        <v>118</v>
      </c>
      <c r="AA445" s="8" t="s">
        <v>1676</v>
      </c>
      <c r="AB445" s="17" t="s">
        <v>120</v>
      </c>
      <c r="AC445" s="17"/>
    </row>
    <row r="446" s="3" customFormat="1" ht="87" spans="1:29">
      <c r="A446" s="8">
        <f>SUBTOTAL(103,$B$6:B446)*1</f>
        <v>441</v>
      </c>
      <c r="B446" s="8" t="s">
        <v>107</v>
      </c>
      <c r="C446" s="9" t="s">
        <v>22</v>
      </c>
      <c r="D446" s="9" t="s">
        <v>109</v>
      </c>
      <c r="E446" s="10" t="s">
        <v>110</v>
      </c>
      <c r="F446" s="9" t="s">
        <v>111</v>
      </c>
      <c r="G446" s="9" t="s">
        <v>64</v>
      </c>
      <c r="H446" s="9" t="s">
        <v>438</v>
      </c>
      <c r="I446" s="8" t="s">
        <v>178</v>
      </c>
      <c r="J446" s="13" t="s">
        <v>9</v>
      </c>
      <c r="K446" s="13" t="s">
        <v>21</v>
      </c>
      <c r="L446" s="13" t="s">
        <v>42</v>
      </c>
      <c r="M446" s="8" t="s">
        <v>114</v>
      </c>
      <c r="N446" s="9">
        <v>28.5</v>
      </c>
      <c r="O446" s="9">
        <f t="shared" si="9"/>
        <v>28.5</v>
      </c>
      <c r="P446" s="8"/>
      <c r="Q446" s="8"/>
      <c r="R446" s="8"/>
      <c r="S446" s="9" t="s">
        <v>1677</v>
      </c>
      <c r="T446" s="9" t="s">
        <v>1678</v>
      </c>
      <c r="U446" s="8">
        <v>1</v>
      </c>
      <c r="V446" s="8">
        <v>102</v>
      </c>
      <c r="W446" s="8">
        <v>576</v>
      </c>
      <c r="X446" s="8">
        <v>272</v>
      </c>
      <c r="Y446" s="8" t="s">
        <v>117</v>
      </c>
      <c r="Z446" s="8" t="s">
        <v>118</v>
      </c>
      <c r="AA446" s="8" t="s">
        <v>441</v>
      </c>
      <c r="AB446" s="17" t="s">
        <v>120</v>
      </c>
      <c r="AC446" s="17"/>
    </row>
    <row r="447" s="3" customFormat="1" ht="87" spans="1:29">
      <c r="A447" s="8">
        <f>SUBTOTAL(103,$B$6:B447)*1</f>
        <v>442</v>
      </c>
      <c r="B447" s="8" t="s">
        <v>107</v>
      </c>
      <c r="C447" s="9" t="s">
        <v>1679</v>
      </c>
      <c r="D447" s="9" t="s">
        <v>109</v>
      </c>
      <c r="E447" s="10" t="s">
        <v>110</v>
      </c>
      <c r="F447" s="9" t="s">
        <v>111</v>
      </c>
      <c r="G447" s="9" t="s">
        <v>64</v>
      </c>
      <c r="H447" s="9" t="s">
        <v>438</v>
      </c>
      <c r="I447" s="8" t="s">
        <v>178</v>
      </c>
      <c r="J447" s="13" t="s">
        <v>9</v>
      </c>
      <c r="K447" s="13" t="s">
        <v>21</v>
      </c>
      <c r="L447" s="13" t="s">
        <v>45</v>
      </c>
      <c r="M447" s="8" t="s">
        <v>114</v>
      </c>
      <c r="N447" s="9">
        <v>30.5</v>
      </c>
      <c r="O447" s="9">
        <f t="shared" si="9"/>
        <v>30.5</v>
      </c>
      <c r="P447" s="8"/>
      <c r="Q447" s="8"/>
      <c r="R447" s="8"/>
      <c r="S447" s="9" t="s">
        <v>1680</v>
      </c>
      <c r="T447" s="9" t="s">
        <v>1681</v>
      </c>
      <c r="U447" s="8">
        <v>1</v>
      </c>
      <c r="V447" s="8">
        <v>125</v>
      </c>
      <c r="W447" s="8">
        <v>225</v>
      </c>
      <c r="X447" s="8">
        <v>262</v>
      </c>
      <c r="Y447" s="8" t="s">
        <v>117</v>
      </c>
      <c r="Z447" s="8" t="s">
        <v>118</v>
      </c>
      <c r="AA447" s="8" t="s">
        <v>441</v>
      </c>
      <c r="AB447" s="17" t="s">
        <v>120</v>
      </c>
      <c r="AC447" s="17"/>
    </row>
    <row r="448" s="3" customFormat="1" ht="87" spans="1:29">
      <c r="A448" s="8">
        <f>SUBTOTAL(103,$B$6:B448)*1</f>
        <v>443</v>
      </c>
      <c r="B448" s="8" t="s">
        <v>107</v>
      </c>
      <c r="C448" s="9" t="s">
        <v>1682</v>
      </c>
      <c r="D448" s="9" t="s">
        <v>109</v>
      </c>
      <c r="E448" s="10" t="s">
        <v>110</v>
      </c>
      <c r="F448" s="9" t="s">
        <v>111</v>
      </c>
      <c r="G448" s="9" t="s">
        <v>64</v>
      </c>
      <c r="H448" s="9" t="s">
        <v>438</v>
      </c>
      <c r="I448" s="8" t="s">
        <v>178</v>
      </c>
      <c r="J448" s="13" t="s">
        <v>9</v>
      </c>
      <c r="K448" s="13" t="s">
        <v>21</v>
      </c>
      <c r="L448" s="13" t="s">
        <v>45</v>
      </c>
      <c r="M448" s="8" t="s">
        <v>114</v>
      </c>
      <c r="N448" s="9">
        <v>18</v>
      </c>
      <c r="O448" s="9">
        <f t="shared" si="9"/>
        <v>18</v>
      </c>
      <c r="P448" s="8"/>
      <c r="Q448" s="8"/>
      <c r="R448" s="8"/>
      <c r="S448" s="9" t="s">
        <v>1683</v>
      </c>
      <c r="T448" s="9" t="s">
        <v>1684</v>
      </c>
      <c r="U448" s="8">
        <v>1</v>
      </c>
      <c r="V448" s="8">
        <v>156</v>
      </c>
      <c r="W448" s="8">
        <v>286</v>
      </c>
      <c r="X448" s="8">
        <v>122</v>
      </c>
      <c r="Y448" s="8" t="s">
        <v>117</v>
      </c>
      <c r="Z448" s="8" t="s">
        <v>118</v>
      </c>
      <c r="AA448" s="8" t="s">
        <v>441</v>
      </c>
      <c r="AB448" s="17" t="s">
        <v>120</v>
      </c>
      <c r="AC448" s="17"/>
    </row>
    <row r="449" s="3" customFormat="1" ht="87" spans="1:29">
      <c r="A449" s="8">
        <f>SUBTOTAL(103,$B$6:B449)*1</f>
        <v>444</v>
      </c>
      <c r="B449" s="8" t="s">
        <v>107</v>
      </c>
      <c r="C449" s="9" t="s">
        <v>1685</v>
      </c>
      <c r="D449" s="9" t="s">
        <v>227</v>
      </c>
      <c r="E449" s="10" t="s">
        <v>110</v>
      </c>
      <c r="F449" s="9" t="s">
        <v>111</v>
      </c>
      <c r="G449" s="9" t="s">
        <v>64</v>
      </c>
      <c r="H449" s="9" t="s">
        <v>438</v>
      </c>
      <c r="I449" s="8" t="s">
        <v>178</v>
      </c>
      <c r="J449" s="13" t="s">
        <v>9</v>
      </c>
      <c r="K449" s="13" t="s">
        <v>21</v>
      </c>
      <c r="L449" s="13" t="s">
        <v>42</v>
      </c>
      <c r="M449" s="8" t="s">
        <v>114</v>
      </c>
      <c r="N449" s="9">
        <v>30</v>
      </c>
      <c r="O449" s="9">
        <f t="shared" si="9"/>
        <v>30</v>
      </c>
      <c r="P449" s="8"/>
      <c r="Q449" s="8"/>
      <c r="R449" s="8"/>
      <c r="S449" s="9" t="s">
        <v>1686</v>
      </c>
      <c r="T449" s="9" t="s">
        <v>1687</v>
      </c>
      <c r="U449" s="8">
        <v>1</v>
      </c>
      <c r="V449" s="8">
        <v>20</v>
      </c>
      <c r="W449" s="8">
        <v>145</v>
      </c>
      <c r="X449" s="8">
        <v>145</v>
      </c>
      <c r="Y449" s="8" t="s">
        <v>117</v>
      </c>
      <c r="Z449" s="8" t="s">
        <v>118</v>
      </c>
      <c r="AA449" s="8" t="s">
        <v>441</v>
      </c>
      <c r="AB449" s="17" t="s">
        <v>120</v>
      </c>
      <c r="AC449" s="17"/>
    </row>
    <row r="450" s="3" customFormat="1" ht="87" spans="1:29">
      <c r="A450" s="8">
        <f>SUBTOTAL(103,$B$6:B450)*1</f>
        <v>445</v>
      </c>
      <c r="B450" s="8" t="s">
        <v>107</v>
      </c>
      <c r="C450" s="9" t="s">
        <v>1688</v>
      </c>
      <c r="D450" s="9" t="s">
        <v>109</v>
      </c>
      <c r="E450" s="10" t="s">
        <v>110</v>
      </c>
      <c r="F450" s="9" t="s">
        <v>111</v>
      </c>
      <c r="G450" s="9" t="s">
        <v>64</v>
      </c>
      <c r="H450" s="9" t="s">
        <v>1689</v>
      </c>
      <c r="I450" s="8" t="s">
        <v>178</v>
      </c>
      <c r="J450" s="13" t="s">
        <v>9</v>
      </c>
      <c r="K450" s="13" t="s">
        <v>21</v>
      </c>
      <c r="L450" s="13" t="s">
        <v>45</v>
      </c>
      <c r="M450" s="8" t="s">
        <v>114</v>
      </c>
      <c r="N450" s="9">
        <v>15</v>
      </c>
      <c r="O450" s="9">
        <f t="shared" si="9"/>
        <v>15</v>
      </c>
      <c r="P450" s="8"/>
      <c r="Q450" s="8"/>
      <c r="R450" s="8"/>
      <c r="S450" s="9" t="s">
        <v>1690</v>
      </c>
      <c r="T450" s="9" t="s">
        <v>1691</v>
      </c>
      <c r="U450" s="8">
        <v>1</v>
      </c>
      <c r="V450" s="8">
        <v>50</v>
      </c>
      <c r="W450" s="8">
        <v>250</v>
      </c>
      <c r="X450" s="8">
        <v>109</v>
      </c>
      <c r="Y450" s="8" t="s">
        <v>117</v>
      </c>
      <c r="Z450" s="8" t="s">
        <v>118</v>
      </c>
      <c r="AA450" s="8" t="s">
        <v>1692</v>
      </c>
      <c r="AB450" s="17" t="s">
        <v>120</v>
      </c>
      <c r="AC450" s="17"/>
    </row>
    <row r="451" s="3" customFormat="1" ht="87" spans="1:29">
      <c r="A451" s="8">
        <f>SUBTOTAL(103,$B$6:B451)*1</f>
        <v>446</v>
      </c>
      <c r="B451" s="8" t="s">
        <v>107</v>
      </c>
      <c r="C451" s="9" t="s">
        <v>1693</v>
      </c>
      <c r="D451" s="9" t="s">
        <v>109</v>
      </c>
      <c r="E451" s="10" t="s">
        <v>110</v>
      </c>
      <c r="F451" s="9" t="s">
        <v>111</v>
      </c>
      <c r="G451" s="9" t="s">
        <v>64</v>
      </c>
      <c r="H451" s="9" t="s">
        <v>1689</v>
      </c>
      <c r="I451" s="8" t="s">
        <v>178</v>
      </c>
      <c r="J451" s="13" t="s">
        <v>9</v>
      </c>
      <c r="K451" s="13" t="s">
        <v>21</v>
      </c>
      <c r="L451" s="13" t="s">
        <v>45</v>
      </c>
      <c r="M451" s="8" t="s">
        <v>114</v>
      </c>
      <c r="N451" s="9">
        <v>10</v>
      </c>
      <c r="O451" s="9">
        <f t="shared" si="9"/>
        <v>10</v>
      </c>
      <c r="P451" s="8"/>
      <c r="Q451" s="8"/>
      <c r="R451" s="8"/>
      <c r="S451" s="9" t="s">
        <v>1694</v>
      </c>
      <c r="T451" s="9" t="s">
        <v>1695</v>
      </c>
      <c r="U451" s="8">
        <v>1</v>
      </c>
      <c r="V451" s="8">
        <v>35</v>
      </c>
      <c r="W451" s="8">
        <v>375</v>
      </c>
      <c r="X451" s="8">
        <v>75</v>
      </c>
      <c r="Y451" s="8" t="s">
        <v>117</v>
      </c>
      <c r="Z451" s="8" t="s">
        <v>118</v>
      </c>
      <c r="AA451" s="8" t="s">
        <v>1692</v>
      </c>
      <c r="AB451" s="17" t="s">
        <v>120</v>
      </c>
      <c r="AC451" s="17"/>
    </row>
    <row r="452" s="3" customFormat="1" ht="87" spans="1:29">
      <c r="A452" s="8">
        <f>SUBTOTAL(103,$B$6:B452)*1</f>
        <v>447</v>
      </c>
      <c r="B452" s="8" t="s">
        <v>107</v>
      </c>
      <c r="C452" s="9" t="s">
        <v>1696</v>
      </c>
      <c r="D452" s="9" t="s">
        <v>109</v>
      </c>
      <c r="E452" s="10" t="s">
        <v>110</v>
      </c>
      <c r="F452" s="9" t="s">
        <v>111</v>
      </c>
      <c r="G452" s="9" t="s">
        <v>64</v>
      </c>
      <c r="H452" s="9" t="s">
        <v>1689</v>
      </c>
      <c r="I452" s="8" t="s">
        <v>178</v>
      </c>
      <c r="J452" s="13" t="s">
        <v>9</v>
      </c>
      <c r="K452" s="13" t="s">
        <v>21</v>
      </c>
      <c r="L452" s="13" t="s">
        <v>45</v>
      </c>
      <c r="M452" s="8" t="s">
        <v>114</v>
      </c>
      <c r="N452" s="9">
        <v>15</v>
      </c>
      <c r="O452" s="9">
        <f t="shared" si="9"/>
        <v>15</v>
      </c>
      <c r="P452" s="8"/>
      <c r="Q452" s="8"/>
      <c r="R452" s="8"/>
      <c r="S452" s="9" t="s">
        <v>1697</v>
      </c>
      <c r="T452" s="9" t="s">
        <v>1698</v>
      </c>
      <c r="U452" s="8">
        <v>1</v>
      </c>
      <c r="V452" s="8">
        <v>45</v>
      </c>
      <c r="W452" s="8">
        <v>225</v>
      </c>
      <c r="X452" s="8">
        <v>55</v>
      </c>
      <c r="Y452" s="8" t="s">
        <v>117</v>
      </c>
      <c r="Z452" s="8" t="s">
        <v>118</v>
      </c>
      <c r="AA452" s="8" t="s">
        <v>1692</v>
      </c>
      <c r="AB452" s="17" t="s">
        <v>120</v>
      </c>
      <c r="AC452" s="17"/>
    </row>
    <row r="453" s="3" customFormat="1" ht="87" spans="1:29">
      <c r="A453" s="8">
        <f>SUBTOTAL(103,$B$6:B453)*1</f>
        <v>448</v>
      </c>
      <c r="B453" s="8" t="s">
        <v>107</v>
      </c>
      <c r="C453" s="9" t="s">
        <v>1699</v>
      </c>
      <c r="D453" s="9" t="s">
        <v>109</v>
      </c>
      <c r="E453" s="10" t="s">
        <v>110</v>
      </c>
      <c r="F453" s="9" t="s">
        <v>111</v>
      </c>
      <c r="G453" s="9" t="s">
        <v>64</v>
      </c>
      <c r="H453" s="9" t="s">
        <v>1689</v>
      </c>
      <c r="I453" s="8" t="s">
        <v>178</v>
      </c>
      <c r="J453" s="13" t="s">
        <v>9</v>
      </c>
      <c r="K453" s="13" t="s">
        <v>21</v>
      </c>
      <c r="L453" s="13" t="s">
        <v>45</v>
      </c>
      <c r="M453" s="8" t="s">
        <v>114</v>
      </c>
      <c r="N453" s="9">
        <v>70</v>
      </c>
      <c r="O453" s="9">
        <f t="shared" si="9"/>
        <v>70</v>
      </c>
      <c r="P453" s="8"/>
      <c r="Q453" s="8"/>
      <c r="R453" s="8"/>
      <c r="S453" s="9" t="s">
        <v>1700</v>
      </c>
      <c r="T453" s="9" t="s">
        <v>1701</v>
      </c>
      <c r="U453" s="8">
        <v>1</v>
      </c>
      <c r="V453" s="8">
        <v>50</v>
      </c>
      <c r="W453" s="8">
        <v>260</v>
      </c>
      <c r="X453" s="8">
        <v>83</v>
      </c>
      <c r="Y453" s="8" t="s">
        <v>117</v>
      </c>
      <c r="Z453" s="8" t="s">
        <v>118</v>
      </c>
      <c r="AA453" s="8" t="s">
        <v>1692</v>
      </c>
      <c r="AB453" s="17" t="s">
        <v>120</v>
      </c>
      <c r="AC453" s="17"/>
    </row>
    <row r="454" s="3" customFormat="1" ht="87" spans="1:29">
      <c r="A454" s="8">
        <f>SUBTOTAL(103,$B$6:B454)*1</f>
        <v>449</v>
      </c>
      <c r="B454" s="8" t="s">
        <v>107</v>
      </c>
      <c r="C454" s="9" t="s">
        <v>1702</v>
      </c>
      <c r="D454" s="9" t="s">
        <v>109</v>
      </c>
      <c r="E454" s="10" t="s">
        <v>110</v>
      </c>
      <c r="F454" s="9" t="s">
        <v>111</v>
      </c>
      <c r="G454" s="9" t="s">
        <v>64</v>
      </c>
      <c r="H454" s="9" t="s">
        <v>1689</v>
      </c>
      <c r="I454" s="8" t="s">
        <v>178</v>
      </c>
      <c r="J454" s="13" t="s">
        <v>9</v>
      </c>
      <c r="K454" s="13" t="s">
        <v>21</v>
      </c>
      <c r="L454" s="13" t="s">
        <v>45</v>
      </c>
      <c r="M454" s="8" t="s">
        <v>114</v>
      </c>
      <c r="N454" s="9">
        <v>10</v>
      </c>
      <c r="O454" s="9">
        <f t="shared" si="9"/>
        <v>10</v>
      </c>
      <c r="P454" s="8"/>
      <c r="Q454" s="8"/>
      <c r="R454" s="8"/>
      <c r="S454" s="9" t="s">
        <v>1702</v>
      </c>
      <c r="T454" s="9" t="s">
        <v>1703</v>
      </c>
      <c r="U454" s="8">
        <v>1</v>
      </c>
      <c r="V454" s="8">
        <v>120</v>
      </c>
      <c r="W454" s="8">
        <v>650</v>
      </c>
      <c r="X454" s="8">
        <v>135</v>
      </c>
      <c r="Y454" s="8" t="s">
        <v>117</v>
      </c>
      <c r="Z454" s="8" t="s">
        <v>118</v>
      </c>
      <c r="AA454" s="8" t="s">
        <v>1692</v>
      </c>
      <c r="AB454" s="17" t="s">
        <v>120</v>
      </c>
      <c r="AC454" s="17"/>
    </row>
    <row r="455" s="3" customFormat="1" ht="87" spans="1:29">
      <c r="A455" s="8">
        <f>SUBTOTAL(103,$B$6:B455)*1</f>
        <v>450</v>
      </c>
      <c r="B455" s="8" t="s">
        <v>107</v>
      </c>
      <c r="C455" s="9" t="s">
        <v>1704</v>
      </c>
      <c r="D455" s="9" t="s">
        <v>109</v>
      </c>
      <c r="E455" s="10" t="s">
        <v>110</v>
      </c>
      <c r="F455" s="9" t="s">
        <v>111</v>
      </c>
      <c r="G455" s="9" t="s">
        <v>64</v>
      </c>
      <c r="H455" s="9" t="s">
        <v>1689</v>
      </c>
      <c r="I455" s="8" t="s">
        <v>178</v>
      </c>
      <c r="J455" s="13" t="s">
        <v>9</v>
      </c>
      <c r="K455" s="13" t="s">
        <v>21</v>
      </c>
      <c r="L455" s="13" t="s">
        <v>45</v>
      </c>
      <c r="M455" s="8" t="s">
        <v>114</v>
      </c>
      <c r="N455" s="9">
        <v>30</v>
      </c>
      <c r="O455" s="9">
        <f t="shared" si="9"/>
        <v>30</v>
      </c>
      <c r="P455" s="8"/>
      <c r="Q455" s="8"/>
      <c r="R455" s="8"/>
      <c r="S455" s="9" t="s">
        <v>1705</v>
      </c>
      <c r="T455" s="9" t="s">
        <v>1706</v>
      </c>
      <c r="U455" s="8">
        <v>1</v>
      </c>
      <c r="V455" s="8">
        <v>30</v>
      </c>
      <c r="W455" s="8">
        <v>160</v>
      </c>
      <c r="X455" s="8">
        <v>79</v>
      </c>
      <c r="Y455" s="8" t="s">
        <v>117</v>
      </c>
      <c r="Z455" s="8" t="s">
        <v>118</v>
      </c>
      <c r="AA455" s="8" t="s">
        <v>1692</v>
      </c>
      <c r="AB455" s="17" t="s">
        <v>120</v>
      </c>
      <c r="AC455" s="17"/>
    </row>
    <row r="456" s="3" customFormat="1" ht="87" spans="1:29">
      <c r="A456" s="8">
        <f>SUBTOTAL(103,$B$6:B456)*1</f>
        <v>451</v>
      </c>
      <c r="B456" s="8" t="s">
        <v>107</v>
      </c>
      <c r="C456" s="9" t="s">
        <v>1707</v>
      </c>
      <c r="D456" s="9" t="s">
        <v>109</v>
      </c>
      <c r="E456" s="10" t="s">
        <v>110</v>
      </c>
      <c r="F456" s="9" t="s">
        <v>111</v>
      </c>
      <c r="G456" s="9" t="s">
        <v>64</v>
      </c>
      <c r="H456" s="9" t="s">
        <v>1689</v>
      </c>
      <c r="I456" s="8" t="s">
        <v>178</v>
      </c>
      <c r="J456" s="13" t="s">
        <v>9</v>
      </c>
      <c r="K456" s="13" t="s">
        <v>21</v>
      </c>
      <c r="L456" s="13" t="s">
        <v>45</v>
      </c>
      <c r="M456" s="8" t="s">
        <v>114</v>
      </c>
      <c r="N456" s="9">
        <v>6</v>
      </c>
      <c r="O456" s="9">
        <f t="shared" si="9"/>
        <v>6</v>
      </c>
      <c r="P456" s="8"/>
      <c r="Q456" s="8"/>
      <c r="R456" s="8"/>
      <c r="S456" s="9" t="s">
        <v>1708</v>
      </c>
      <c r="T456" s="9" t="s">
        <v>1709</v>
      </c>
      <c r="U456" s="8">
        <v>1</v>
      </c>
      <c r="V456" s="8">
        <v>69</v>
      </c>
      <c r="W456" s="8">
        <v>375</v>
      </c>
      <c r="X456" s="8">
        <v>124</v>
      </c>
      <c r="Y456" s="8" t="s">
        <v>117</v>
      </c>
      <c r="Z456" s="8" t="s">
        <v>118</v>
      </c>
      <c r="AA456" s="8" t="s">
        <v>1692</v>
      </c>
      <c r="AB456" s="17" t="s">
        <v>120</v>
      </c>
      <c r="AC456" s="17"/>
    </row>
    <row r="457" s="3" customFormat="1" ht="87" spans="1:29">
      <c r="A457" s="8">
        <f>SUBTOTAL(103,$B$6:B457)*1</f>
        <v>452</v>
      </c>
      <c r="B457" s="8" t="s">
        <v>107</v>
      </c>
      <c r="C457" s="9" t="s">
        <v>1710</v>
      </c>
      <c r="D457" s="9" t="s">
        <v>227</v>
      </c>
      <c r="E457" s="10" t="s">
        <v>110</v>
      </c>
      <c r="F457" s="9" t="s">
        <v>111</v>
      </c>
      <c r="G457" s="9" t="s">
        <v>64</v>
      </c>
      <c r="H457" s="9" t="s">
        <v>1689</v>
      </c>
      <c r="I457" s="8" t="s">
        <v>178</v>
      </c>
      <c r="J457" s="13" t="s">
        <v>9</v>
      </c>
      <c r="K457" s="13" t="s">
        <v>21</v>
      </c>
      <c r="L457" s="13" t="s">
        <v>45</v>
      </c>
      <c r="M457" s="8" t="s">
        <v>114</v>
      </c>
      <c r="N457" s="9">
        <v>6</v>
      </c>
      <c r="O457" s="9">
        <f t="shared" si="9"/>
        <v>6</v>
      </c>
      <c r="P457" s="8"/>
      <c r="Q457" s="8"/>
      <c r="R457" s="8"/>
      <c r="S457" s="9" t="s">
        <v>1711</v>
      </c>
      <c r="T457" s="9" t="s">
        <v>1712</v>
      </c>
      <c r="U457" s="8">
        <v>1</v>
      </c>
      <c r="V457" s="8">
        <v>50</v>
      </c>
      <c r="W457" s="8">
        <v>250</v>
      </c>
      <c r="X457" s="8">
        <v>69</v>
      </c>
      <c r="Y457" s="8" t="s">
        <v>117</v>
      </c>
      <c r="Z457" s="8" t="s">
        <v>118</v>
      </c>
      <c r="AA457" s="8" t="s">
        <v>1692</v>
      </c>
      <c r="AB457" s="17" t="s">
        <v>120</v>
      </c>
      <c r="AC457" s="17"/>
    </row>
    <row r="458" s="3" customFormat="1" ht="87" spans="1:29">
      <c r="A458" s="8">
        <f>SUBTOTAL(103,$B$6:B458)*1</f>
        <v>453</v>
      </c>
      <c r="B458" s="8" t="s">
        <v>107</v>
      </c>
      <c r="C458" s="9" t="s">
        <v>1713</v>
      </c>
      <c r="D458" s="9" t="s">
        <v>227</v>
      </c>
      <c r="E458" s="10" t="s">
        <v>110</v>
      </c>
      <c r="F458" s="9" t="s">
        <v>111</v>
      </c>
      <c r="G458" s="9" t="s">
        <v>64</v>
      </c>
      <c r="H458" s="9" t="s">
        <v>1689</v>
      </c>
      <c r="I458" s="8" t="s">
        <v>178</v>
      </c>
      <c r="J458" s="13" t="s">
        <v>9</v>
      </c>
      <c r="K458" s="13" t="s">
        <v>21</v>
      </c>
      <c r="L458" s="13" t="s">
        <v>45</v>
      </c>
      <c r="M458" s="8" t="s">
        <v>114</v>
      </c>
      <c r="N458" s="9">
        <v>20</v>
      </c>
      <c r="O458" s="9">
        <f t="shared" si="9"/>
        <v>20</v>
      </c>
      <c r="P458" s="8"/>
      <c r="Q458" s="8"/>
      <c r="R458" s="8"/>
      <c r="S458" s="9" t="s">
        <v>1714</v>
      </c>
      <c r="T458" s="9" t="s">
        <v>1715</v>
      </c>
      <c r="U458" s="8">
        <v>1</v>
      </c>
      <c r="V458" s="8">
        <v>120</v>
      </c>
      <c r="W458" s="8">
        <v>600</v>
      </c>
      <c r="X458" s="8">
        <v>132</v>
      </c>
      <c r="Y458" s="8" t="s">
        <v>117</v>
      </c>
      <c r="Z458" s="8" t="s">
        <v>118</v>
      </c>
      <c r="AA458" s="8" t="s">
        <v>1692</v>
      </c>
      <c r="AB458" s="17" t="s">
        <v>120</v>
      </c>
      <c r="AC458" s="17"/>
    </row>
    <row r="459" s="3" customFormat="1" ht="69.6" spans="1:29">
      <c r="A459" s="8">
        <f>SUBTOTAL(103,$B$6:B459)*1</f>
        <v>454</v>
      </c>
      <c r="B459" s="8" t="s">
        <v>107</v>
      </c>
      <c r="C459" s="9" t="s">
        <v>1716</v>
      </c>
      <c r="D459" s="9" t="s">
        <v>227</v>
      </c>
      <c r="E459" s="10" t="s">
        <v>110</v>
      </c>
      <c r="F459" s="9" t="s">
        <v>111</v>
      </c>
      <c r="G459" s="9" t="s">
        <v>64</v>
      </c>
      <c r="H459" s="9" t="s">
        <v>1689</v>
      </c>
      <c r="I459" s="8" t="s">
        <v>178</v>
      </c>
      <c r="J459" s="13" t="s">
        <v>127</v>
      </c>
      <c r="K459" s="13" t="s">
        <v>18</v>
      </c>
      <c r="L459" s="13" t="s">
        <v>38</v>
      </c>
      <c r="M459" s="8" t="s">
        <v>114</v>
      </c>
      <c r="N459" s="9">
        <v>45</v>
      </c>
      <c r="O459" s="9">
        <f t="shared" si="9"/>
        <v>45</v>
      </c>
      <c r="P459" s="8"/>
      <c r="Q459" s="8"/>
      <c r="R459" s="8"/>
      <c r="S459" s="9" t="s">
        <v>1717</v>
      </c>
      <c r="T459" s="9" t="s">
        <v>1718</v>
      </c>
      <c r="U459" s="8">
        <v>1</v>
      </c>
      <c r="V459" s="8">
        <v>148</v>
      </c>
      <c r="W459" s="8">
        <v>824</v>
      </c>
      <c r="X459" s="8">
        <v>170</v>
      </c>
      <c r="Y459" s="8" t="s">
        <v>117</v>
      </c>
      <c r="Z459" s="8" t="s">
        <v>118</v>
      </c>
      <c r="AA459" s="8" t="s">
        <v>1692</v>
      </c>
      <c r="AB459" s="17" t="s">
        <v>120</v>
      </c>
      <c r="AC459" s="17"/>
    </row>
    <row r="460" s="3" customFormat="1" ht="69.6" spans="1:29">
      <c r="A460" s="8">
        <f>SUBTOTAL(103,$B$6:B460)*1</f>
        <v>455</v>
      </c>
      <c r="B460" s="8" t="s">
        <v>107</v>
      </c>
      <c r="C460" s="9" t="s">
        <v>1719</v>
      </c>
      <c r="D460" s="9" t="s">
        <v>109</v>
      </c>
      <c r="E460" s="10" t="s">
        <v>110</v>
      </c>
      <c r="F460" s="9" t="s">
        <v>111</v>
      </c>
      <c r="G460" s="9" t="s">
        <v>64</v>
      </c>
      <c r="H460" s="9" t="s">
        <v>1720</v>
      </c>
      <c r="I460" s="8" t="s">
        <v>178</v>
      </c>
      <c r="J460" s="13" t="s">
        <v>127</v>
      </c>
      <c r="K460" s="13" t="s">
        <v>15</v>
      </c>
      <c r="L460" s="13" t="s">
        <v>27</v>
      </c>
      <c r="M460" s="8" t="s">
        <v>114</v>
      </c>
      <c r="N460" s="9">
        <v>46</v>
      </c>
      <c r="O460" s="9">
        <f t="shared" si="9"/>
        <v>46</v>
      </c>
      <c r="P460" s="8"/>
      <c r="Q460" s="8"/>
      <c r="R460" s="8"/>
      <c r="S460" s="9" t="s">
        <v>1721</v>
      </c>
      <c r="T460" s="9" t="s">
        <v>1722</v>
      </c>
      <c r="U460" s="8">
        <v>1</v>
      </c>
      <c r="V460" s="8">
        <v>10</v>
      </c>
      <c r="W460" s="8">
        <v>50</v>
      </c>
      <c r="X460" s="8">
        <v>10</v>
      </c>
      <c r="Y460" s="8" t="s">
        <v>117</v>
      </c>
      <c r="Z460" s="8" t="s">
        <v>118</v>
      </c>
      <c r="AA460" s="8" t="s">
        <v>1723</v>
      </c>
      <c r="AB460" s="17" t="s">
        <v>120</v>
      </c>
      <c r="AC460" s="17"/>
    </row>
    <row r="461" s="3" customFormat="1" ht="87" spans="1:29">
      <c r="A461" s="8">
        <f>SUBTOTAL(103,$B$6:B461)*1</f>
        <v>456</v>
      </c>
      <c r="B461" s="8" t="s">
        <v>107</v>
      </c>
      <c r="C461" s="9" t="s">
        <v>1724</v>
      </c>
      <c r="D461" s="9" t="s">
        <v>227</v>
      </c>
      <c r="E461" s="10" t="s">
        <v>110</v>
      </c>
      <c r="F461" s="9" t="s">
        <v>111</v>
      </c>
      <c r="G461" s="9" t="s">
        <v>64</v>
      </c>
      <c r="H461" s="9" t="s">
        <v>1720</v>
      </c>
      <c r="I461" s="8" t="s">
        <v>178</v>
      </c>
      <c r="J461" s="13" t="s">
        <v>9</v>
      </c>
      <c r="K461" s="13" t="s">
        <v>21</v>
      </c>
      <c r="L461" s="13" t="s">
        <v>42</v>
      </c>
      <c r="M461" s="8" t="s">
        <v>114</v>
      </c>
      <c r="N461" s="9">
        <v>28</v>
      </c>
      <c r="O461" s="9">
        <f t="shared" si="9"/>
        <v>28</v>
      </c>
      <c r="P461" s="8"/>
      <c r="Q461" s="8"/>
      <c r="R461" s="8"/>
      <c r="S461" s="9" t="s">
        <v>1725</v>
      </c>
      <c r="T461" s="9" t="s">
        <v>1726</v>
      </c>
      <c r="U461" s="8">
        <v>1</v>
      </c>
      <c r="V461" s="8">
        <v>259</v>
      </c>
      <c r="W461" s="8">
        <v>1199</v>
      </c>
      <c r="X461" s="8">
        <v>22</v>
      </c>
      <c r="Y461" s="8" t="s">
        <v>117</v>
      </c>
      <c r="Z461" s="8" t="s">
        <v>118</v>
      </c>
      <c r="AA461" s="8" t="s">
        <v>1723</v>
      </c>
      <c r="AB461" s="17" t="s">
        <v>120</v>
      </c>
      <c r="AC461" s="17"/>
    </row>
    <row r="462" s="3" customFormat="1" ht="87" spans="1:29">
      <c r="A462" s="8">
        <f>SUBTOTAL(103,$B$6:B462)*1</f>
        <v>457</v>
      </c>
      <c r="B462" s="8" t="s">
        <v>107</v>
      </c>
      <c r="C462" s="9" t="s">
        <v>1727</v>
      </c>
      <c r="D462" s="9" t="s">
        <v>109</v>
      </c>
      <c r="E462" s="10" t="s">
        <v>110</v>
      </c>
      <c r="F462" s="9" t="s">
        <v>111</v>
      </c>
      <c r="G462" s="9" t="s">
        <v>64</v>
      </c>
      <c r="H462" s="9" t="s">
        <v>1720</v>
      </c>
      <c r="I462" s="8" t="s">
        <v>178</v>
      </c>
      <c r="J462" s="13" t="s">
        <v>9</v>
      </c>
      <c r="K462" s="13" t="s">
        <v>21</v>
      </c>
      <c r="L462" s="13" t="s">
        <v>45</v>
      </c>
      <c r="M462" s="8" t="s">
        <v>114</v>
      </c>
      <c r="N462" s="9">
        <v>4.5</v>
      </c>
      <c r="O462" s="9">
        <f t="shared" si="9"/>
        <v>4.5</v>
      </c>
      <c r="P462" s="8"/>
      <c r="Q462" s="8"/>
      <c r="R462" s="8"/>
      <c r="S462" s="9" t="s">
        <v>1728</v>
      </c>
      <c r="T462" s="9" t="s">
        <v>1729</v>
      </c>
      <c r="U462" s="8">
        <v>1</v>
      </c>
      <c r="V462" s="8">
        <v>60</v>
      </c>
      <c r="W462" s="8">
        <v>268</v>
      </c>
      <c r="X462" s="8">
        <v>8</v>
      </c>
      <c r="Y462" s="8" t="s">
        <v>117</v>
      </c>
      <c r="Z462" s="8" t="s">
        <v>118</v>
      </c>
      <c r="AA462" s="8" t="s">
        <v>1723</v>
      </c>
      <c r="AB462" s="17" t="s">
        <v>120</v>
      </c>
      <c r="AC462" s="17"/>
    </row>
    <row r="463" s="3" customFormat="1" ht="87" spans="1:29">
      <c r="A463" s="8">
        <f>SUBTOTAL(103,$B$6:B463)*1</f>
        <v>458</v>
      </c>
      <c r="B463" s="8" t="s">
        <v>107</v>
      </c>
      <c r="C463" s="9" t="s">
        <v>1730</v>
      </c>
      <c r="D463" s="9" t="s">
        <v>109</v>
      </c>
      <c r="E463" s="10" t="s">
        <v>110</v>
      </c>
      <c r="F463" s="9" t="s">
        <v>111</v>
      </c>
      <c r="G463" s="9" t="s">
        <v>64</v>
      </c>
      <c r="H463" s="9" t="s">
        <v>1720</v>
      </c>
      <c r="I463" s="8" t="s">
        <v>178</v>
      </c>
      <c r="J463" s="13" t="s">
        <v>9</v>
      </c>
      <c r="K463" s="13" t="s">
        <v>21</v>
      </c>
      <c r="L463" s="13" t="s">
        <v>45</v>
      </c>
      <c r="M463" s="8" t="s">
        <v>114</v>
      </c>
      <c r="N463" s="9">
        <v>4.5</v>
      </c>
      <c r="O463" s="9">
        <f t="shared" si="9"/>
        <v>4.5</v>
      </c>
      <c r="P463" s="8"/>
      <c r="Q463" s="8"/>
      <c r="R463" s="8"/>
      <c r="S463" s="9" t="s">
        <v>1731</v>
      </c>
      <c r="T463" s="9" t="s">
        <v>1729</v>
      </c>
      <c r="U463" s="8">
        <v>1</v>
      </c>
      <c r="V463" s="8">
        <v>45</v>
      </c>
      <c r="W463" s="8">
        <v>195</v>
      </c>
      <c r="X463" s="8">
        <v>10</v>
      </c>
      <c r="Y463" s="8" t="s">
        <v>117</v>
      </c>
      <c r="Z463" s="8" t="s">
        <v>118</v>
      </c>
      <c r="AA463" s="8" t="s">
        <v>1723</v>
      </c>
      <c r="AB463" s="17" t="s">
        <v>120</v>
      </c>
      <c r="AC463" s="17"/>
    </row>
    <row r="464" s="3" customFormat="1" ht="69.6" spans="1:29">
      <c r="A464" s="8">
        <f>SUBTOTAL(103,$B$6:B464)*1</f>
        <v>459</v>
      </c>
      <c r="B464" s="8" t="s">
        <v>107</v>
      </c>
      <c r="C464" s="9" t="s">
        <v>382</v>
      </c>
      <c r="D464" s="9" t="s">
        <v>109</v>
      </c>
      <c r="E464" s="10" t="s">
        <v>110</v>
      </c>
      <c r="F464" s="9" t="s">
        <v>111</v>
      </c>
      <c r="G464" s="9" t="s">
        <v>64</v>
      </c>
      <c r="H464" s="9" t="s">
        <v>1732</v>
      </c>
      <c r="I464" s="8" t="s">
        <v>303</v>
      </c>
      <c r="J464" s="13" t="s">
        <v>9</v>
      </c>
      <c r="K464" s="13" t="s">
        <v>22</v>
      </c>
      <c r="L464" s="13" t="s">
        <v>47</v>
      </c>
      <c r="M464" s="8" t="s">
        <v>114</v>
      </c>
      <c r="N464" s="9">
        <v>20</v>
      </c>
      <c r="O464" s="9">
        <f t="shared" si="9"/>
        <v>20</v>
      </c>
      <c r="P464" s="8"/>
      <c r="Q464" s="8"/>
      <c r="R464" s="8"/>
      <c r="S464" s="9" t="s">
        <v>1733</v>
      </c>
      <c r="T464" s="9" t="s">
        <v>1734</v>
      </c>
      <c r="U464" s="8">
        <v>1</v>
      </c>
      <c r="V464" s="8">
        <v>45</v>
      </c>
      <c r="W464" s="8">
        <v>185</v>
      </c>
      <c r="X464" s="8">
        <v>49</v>
      </c>
      <c r="Y464" s="8" t="s">
        <v>117</v>
      </c>
      <c r="Z464" s="8" t="s">
        <v>118</v>
      </c>
      <c r="AA464" s="8" t="s">
        <v>1735</v>
      </c>
      <c r="AB464" s="17" t="s">
        <v>120</v>
      </c>
      <c r="AC464" s="17"/>
    </row>
    <row r="465" s="3" customFormat="1" ht="87" spans="1:29">
      <c r="A465" s="8">
        <f>SUBTOTAL(103,$B$6:B465)*1</f>
        <v>460</v>
      </c>
      <c r="B465" s="8" t="s">
        <v>107</v>
      </c>
      <c r="C465" s="9" t="s">
        <v>127</v>
      </c>
      <c r="D465" s="9" t="s">
        <v>109</v>
      </c>
      <c r="E465" s="10" t="s">
        <v>110</v>
      </c>
      <c r="F465" s="9" t="s">
        <v>111</v>
      </c>
      <c r="G465" s="9" t="s">
        <v>64</v>
      </c>
      <c r="H465" s="9" t="s">
        <v>1732</v>
      </c>
      <c r="I465" s="8" t="s">
        <v>303</v>
      </c>
      <c r="J465" s="13" t="s">
        <v>9</v>
      </c>
      <c r="K465" s="13" t="s">
        <v>21</v>
      </c>
      <c r="L465" s="13" t="s">
        <v>45</v>
      </c>
      <c r="M465" s="8" t="s">
        <v>114</v>
      </c>
      <c r="N465" s="9">
        <v>15</v>
      </c>
      <c r="O465" s="9">
        <f t="shared" si="9"/>
        <v>15</v>
      </c>
      <c r="P465" s="8"/>
      <c r="Q465" s="8"/>
      <c r="R465" s="8"/>
      <c r="S465" s="9" t="s">
        <v>1736</v>
      </c>
      <c r="T465" s="9" t="s">
        <v>1737</v>
      </c>
      <c r="U465" s="8">
        <v>1</v>
      </c>
      <c r="V465" s="8">
        <v>15</v>
      </c>
      <c r="W465" s="8">
        <v>68</v>
      </c>
      <c r="X465" s="8">
        <v>19</v>
      </c>
      <c r="Y465" s="8" t="s">
        <v>117</v>
      </c>
      <c r="Z465" s="8" t="s">
        <v>118</v>
      </c>
      <c r="AA465" s="8" t="s">
        <v>1735</v>
      </c>
      <c r="AB465" s="17" t="s">
        <v>120</v>
      </c>
      <c r="AC465" s="17"/>
    </row>
    <row r="466" s="3" customFormat="1" ht="87" spans="1:29">
      <c r="A466" s="8">
        <f>SUBTOTAL(103,$B$6:B466)*1</f>
        <v>461</v>
      </c>
      <c r="B466" s="8" t="s">
        <v>107</v>
      </c>
      <c r="C466" s="9" t="s">
        <v>127</v>
      </c>
      <c r="D466" s="9" t="s">
        <v>109</v>
      </c>
      <c r="E466" s="10" t="s">
        <v>110</v>
      </c>
      <c r="F466" s="9" t="s">
        <v>111</v>
      </c>
      <c r="G466" s="9" t="s">
        <v>64</v>
      </c>
      <c r="H466" s="9" t="s">
        <v>1732</v>
      </c>
      <c r="I466" s="8" t="s">
        <v>303</v>
      </c>
      <c r="J466" s="13" t="s">
        <v>9</v>
      </c>
      <c r="K466" s="13" t="s">
        <v>21</v>
      </c>
      <c r="L466" s="13" t="s">
        <v>45</v>
      </c>
      <c r="M466" s="8" t="s">
        <v>114</v>
      </c>
      <c r="N466" s="9">
        <v>35</v>
      </c>
      <c r="O466" s="9">
        <f t="shared" si="9"/>
        <v>35</v>
      </c>
      <c r="P466" s="8"/>
      <c r="Q466" s="8"/>
      <c r="R466" s="8"/>
      <c r="S466" s="9" t="s">
        <v>1738</v>
      </c>
      <c r="T466" s="9" t="s">
        <v>1739</v>
      </c>
      <c r="U466" s="8">
        <v>1</v>
      </c>
      <c r="V466" s="8">
        <v>31</v>
      </c>
      <c r="W466" s="8">
        <v>122</v>
      </c>
      <c r="X466" s="8">
        <v>56</v>
      </c>
      <c r="Y466" s="8" t="s">
        <v>117</v>
      </c>
      <c r="Z466" s="8" t="s">
        <v>118</v>
      </c>
      <c r="AA466" s="8" t="s">
        <v>1735</v>
      </c>
      <c r="AB466" s="17" t="s">
        <v>120</v>
      </c>
      <c r="AC466" s="17"/>
    </row>
    <row r="467" s="3" customFormat="1" ht="52.2" spans="1:29">
      <c r="A467" s="8">
        <f>SUBTOTAL(103,$B$6:B467)*1</f>
        <v>462</v>
      </c>
      <c r="B467" s="8" t="s">
        <v>107</v>
      </c>
      <c r="C467" s="9" t="s">
        <v>1740</v>
      </c>
      <c r="D467" s="9" t="s">
        <v>109</v>
      </c>
      <c r="E467" s="10" t="s">
        <v>110</v>
      </c>
      <c r="F467" s="9" t="s">
        <v>111</v>
      </c>
      <c r="G467" s="9" t="s">
        <v>64</v>
      </c>
      <c r="H467" s="9" t="s">
        <v>1732</v>
      </c>
      <c r="I467" s="8" t="s">
        <v>303</v>
      </c>
      <c r="J467" s="13" t="s">
        <v>127</v>
      </c>
      <c r="K467" s="13" t="s">
        <v>18</v>
      </c>
      <c r="L467" s="13" t="s">
        <v>38</v>
      </c>
      <c r="M467" s="8" t="s">
        <v>114</v>
      </c>
      <c r="N467" s="9">
        <v>30</v>
      </c>
      <c r="O467" s="9">
        <f t="shared" si="9"/>
        <v>30</v>
      </c>
      <c r="P467" s="8"/>
      <c r="Q467" s="8"/>
      <c r="R467" s="8"/>
      <c r="S467" s="9" t="s">
        <v>1741</v>
      </c>
      <c r="T467" s="9" t="s">
        <v>1742</v>
      </c>
      <c r="U467" s="8">
        <v>1</v>
      </c>
      <c r="V467" s="8">
        <v>65</v>
      </c>
      <c r="W467" s="8">
        <v>292</v>
      </c>
      <c r="X467" s="8">
        <v>36</v>
      </c>
      <c r="Y467" s="8" t="s">
        <v>117</v>
      </c>
      <c r="Z467" s="8" t="s">
        <v>118</v>
      </c>
      <c r="AA467" s="8" t="s">
        <v>1735</v>
      </c>
      <c r="AB467" s="17" t="s">
        <v>120</v>
      </c>
      <c r="AC467" s="17"/>
    </row>
    <row r="468" s="3" customFormat="1" ht="52.2" spans="1:29">
      <c r="A468" s="8">
        <f>SUBTOTAL(103,$B$6:B468)*1</f>
        <v>463</v>
      </c>
      <c r="B468" s="8" t="s">
        <v>107</v>
      </c>
      <c r="C468" s="9" t="s">
        <v>1743</v>
      </c>
      <c r="D468" s="9" t="s">
        <v>227</v>
      </c>
      <c r="E468" s="10" t="s">
        <v>110</v>
      </c>
      <c r="F468" s="9" t="s">
        <v>111</v>
      </c>
      <c r="G468" s="9" t="s">
        <v>64</v>
      </c>
      <c r="H468" s="9" t="s">
        <v>1744</v>
      </c>
      <c r="I468" s="8" t="s">
        <v>196</v>
      </c>
      <c r="J468" s="13" t="s">
        <v>127</v>
      </c>
      <c r="K468" s="13" t="s">
        <v>18</v>
      </c>
      <c r="L468" s="13" t="s">
        <v>38</v>
      </c>
      <c r="M468" s="8" t="s">
        <v>114</v>
      </c>
      <c r="N468" s="9">
        <v>30</v>
      </c>
      <c r="O468" s="9">
        <f t="shared" si="9"/>
        <v>30</v>
      </c>
      <c r="P468" s="8"/>
      <c r="Q468" s="8"/>
      <c r="R468" s="8"/>
      <c r="S468" s="9" t="s">
        <v>1745</v>
      </c>
      <c r="T468" s="9" t="s">
        <v>1746</v>
      </c>
      <c r="U468" s="8">
        <v>1</v>
      </c>
      <c r="V468" s="8">
        <v>56</v>
      </c>
      <c r="W468" s="8">
        <v>817</v>
      </c>
      <c r="X468" s="8">
        <v>116</v>
      </c>
      <c r="Y468" s="8" t="s">
        <v>117</v>
      </c>
      <c r="Z468" s="8" t="s">
        <v>118</v>
      </c>
      <c r="AA468" s="8" t="s">
        <v>1747</v>
      </c>
      <c r="AB468" s="17" t="s">
        <v>120</v>
      </c>
      <c r="AC468" s="17"/>
    </row>
    <row r="469" s="3" customFormat="1" ht="87" spans="1:29">
      <c r="A469" s="8">
        <f>SUBTOTAL(103,$B$6:B469)*1</f>
        <v>464</v>
      </c>
      <c r="B469" s="8" t="s">
        <v>107</v>
      </c>
      <c r="C469" s="9" t="s">
        <v>1748</v>
      </c>
      <c r="D469" s="9" t="s">
        <v>109</v>
      </c>
      <c r="E469" s="10" t="s">
        <v>110</v>
      </c>
      <c r="F469" s="9" t="s">
        <v>111</v>
      </c>
      <c r="G469" s="9" t="s">
        <v>64</v>
      </c>
      <c r="H469" s="9" t="s">
        <v>1744</v>
      </c>
      <c r="I469" s="8" t="s">
        <v>196</v>
      </c>
      <c r="J469" s="13" t="s">
        <v>9</v>
      </c>
      <c r="K469" s="13" t="s">
        <v>21</v>
      </c>
      <c r="L469" s="13" t="s">
        <v>45</v>
      </c>
      <c r="M469" s="8" t="s">
        <v>114</v>
      </c>
      <c r="N469" s="9">
        <v>9</v>
      </c>
      <c r="O469" s="9">
        <f t="shared" si="9"/>
        <v>9</v>
      </c>
      <c r="P469" s="8"/>
      <c r="Q469" s="8"/>
      <c r="R469" s="8"/>
      <c r="S469" s="9" t="s">
        <v>1749</v>
      </c>
      <c r="T469" s="9" t="s">
        <v>1750</v>
      </c>
      <c r="U469" s="8">
        <v>1</v>
      </c>
      <c r="V469" s="8">
        <v>26</v>
      </c>
      <c r="W469" s="8">
        <v>126</v>
      </c>
      <c r="X469" s="8">
        <v>56</v>
      </c>
      <c r="Y469" s="8" t="s">
        <v>117</v>
      </c>
      <c r="Z469" s="8" t="s">
        <v>118</v>
      </c>
      <c r="AA469" s="8" t="s">
        <v>1747</v>
      </c>
      <c r="AB469" s="17" t="s">
        <v>120</v>
      </c>
      <c r="AC469" s="17"/>
    </row>
    <row r="470" s="3" customFormat="1" ht="87" spans="1:29">
      <c r="A470" s="8">
        <f>SUBTOTAL(103,$B$6:B470)*1</f>
        <v>465</v>
      </c>
      <c r="B470" s="8" t="s">
        <v>107</v>
      </c>
      <c r="C470" s="9" t="s">
        <v>1751</v>
      </c>
      <c r="D470" s="9" t="s">
        <v>227</v>
      </c>
      <c r="E470" s="10" t="s">
        <v>110</v>
      </c>
      <c r="F470" s="9" t="s">
        <v>111</v>
      </c>
      <c r="G470" s="9" t="s">
        <v>64</v>
      </c>
      <c r="H470" s="9" t="s">
        <v>1744</v>
      </c>
      <c r="I470" s="8" t="s">
        <v>196</v>
      </c>
      <c r="J470" s="13" t="s">
        <v>9</v>
      </c>
      <c r="K470" s="13" t="s">
        <v>21</v>
      </c>
      <c r="L470" s="13" t="s">
        <v>42</v>
      </c>
      <c r="M470" s="8" t="s">
        <v>114</v>
      </c>
      <c r="N470" s="9">
        <v>28</v>
      </c>
      <c r="O470" s="9">
        <f t="shared" si="9"/>
        <v>28</v>
      </c>
      <c r="P470" s="8"/>
      <c r="Q470" s="8"/>
      <c r="R470" s="8"/>
      <c r="S470" s="9" t="s">
        <v>1752</v>
      </c>
      <c r="T470" s="9" t="s">
        <v>1753</v>
      </c>
      <c r="U470" s="8">
        <v>1</v>
      </c>
      <c r="V470" s="8">
        <v>356</v>
      </c>
      <c r="W470" s="8">
        <v>1563</v>
      </c>
      <c r="X470" s="8">
        <v>400</v>
      </c>
      <c r="Y470" s="8" t="s">
        <v>117</v>
      </c>
      <c r="Z470" s="8" t="s">
        <v>118</v>
      </c>
      <c r="AA470" s="8" t="s">
        <v>1747</v>
      </c>
      <c r="AB470" s="17" t="s">
        <v>120</v>
      </c>
      <c r="AC470" s="17"/>
    </row>
    <row r="471" s="3" customFormat="1" ht="87" spans="1:29">
      <c r="A471" s="8">
        <f>SUBTOTAL(103,$B$6:B471)*1</f>
        <v>466</v>
      </c>
      <c r="B471" s="8" t="s">
        <v>107</v>
      </c>
      <c r="C471" s="9" t="s">
        <v>1754</v>
      </c>
      <c r="D471" s="9" t="s">
        <v>227</v>
      </c>
      <c r="E471" s="10" t="s">
        <v>110</v>
      </c>
      <c r="F471" s="9" t="s">
        <v>111</v>
      </c>
      <c r="G471" s="9" t="s">
        <v>64</v>
      </c>
      <c r="H471" s="9" t="s">
        <v>1755</v>
      </c>
      <c r="I471" s="8" t="s">
        <v>166</v>
      </c>
      <c r="J471" s="13" t="s">
        <v>9</v>
      </c>
      <c r="K471" s="13" t="s">
        <v>21</v>
      </c>
      <c r="L471" s="13" t="s">
        <v>42</v>
      </c>
      <c r="M471" s="8" t="s">
        <v>114</v>
      </c>
      <c r="N471" s="9">
        <v>60</v>
      </c>
      <c r="O471" s="9">
        <f t="shared" si="9"/>
        <v>60</v>
      </c>
      <c r="P471" s="8"/>
      <c r="Q471" s="8"/>
      <c r="R471" s="8"/>
      <c r="S471" s="9" t="s">
        <v>1756</v>
      </c>
      <c r="T471" s="9" t="s">
        <v>1757</v>
      </c>
      <c r="U471" s="8">
        <v>1</v>
      </c>
      <c r="V471" s="8">
        <v>205</v>
      </c>
      <c r="W471" s="8">
        <v>820</v>
      </c>
      <c r="X471" s="8">
        <v>38</v>
      </c>
      <c r="Y471" s="8" t="s">
        <v>117</v>
      </c>
      <c r="Z471" s="8" t="s">
        <v>118</v>
      </c>
      <c r="AA471" s="8" t="s">
        <v>1758</v>
      </c>
      <c r="AB471" s="17" t="s">
        <v>120</v>
      </c>
      <c r="AC471" s="17"/>
    </row>
    <row r="472" s="3" customFormat="1" ht="69.6" spans="1:29">
      <c r="A472" s="8">
        <f>SUBTOTAL(103,$B$6:B472)*1</f>
        <v>467</v>
      </c>
      <c r="B472" s="8" t="s">
        <v>107</v>
      </c>
      <c r="C472" s="9" t="s">
        <v>1759</v>
      </c>
      <c r="D472" s="9" t="s">
        <v>109</v>
      </c>
      <c r="E472" s="10" t="s">
        <v>110</v>
      </c>
      <c r="F472" s="9" t="s">
        <v>111</v>
      </c>
      <c r="G472" s="9" t="s">
        <v>64</v>
      </c>
      <c r="H472" s="9" t="s">
        <v>1755</v>
      </c>
      <c r="I472" s="8" t="s">
        <v>166</v>
      </c>
      <c r="J472" s="13" t="s">
        <v>127</v>
      </c>
      <c r="K472" s="13" t="s">
        <v>15</v>
      </c>
      <c r="L472" s="13" t="s">
        <v>26</v>
      </c>
      <c r="M472" s="8" t="s">
        <v>114</v>
      </c>
      <c r="N472" s="9">
        <v>60</v>
      </c>
      <c r="O472" s="9">
        <f t="shared" si="9"/>
        <v>60</v>
      </c>
      <c r="P472" s="8"/>
      <c r="Q472" s="8"/>
      <c r="R472" s="8"/>
      <c r="S472" s="9" t="s">
        <v>1760</v>
      </c>
      <c r="T472" s="9" t="s">
        <v>1761</v>
      </c>
      <c r="U472" s="8">
        <v>1</v>
      </c>
      <c r="V472" s="8">
        <v>86</v>
      </c>
      <c r="W472" s="8">
        <v>560</v>
      </c>
      <c r="X472" s="8">
        <v>45</v>
      </c>
      <c r="Y472" s="8" t="s">
        <v>117</v>
      </c>
      <c r="Z472" s="8" t="s">
        <v>118</v>
      </c>
      <c r="AA472" s="8" t="s">
        <v>1758</v>
      </c>
      <c r="AB472" s="17" t="s">
        <v>120</v>
      </c>
      <c r="AC472" s="17"/>
    </row>
    <row r="473" s="3" customFormat="1" ht="87" spans="1:29">
      <c r="A473" s="8">
        <f>SUBTOTAL(103,$B$6:B473)*1</f>
        <v>468</v>
      </c>
      <c r="B473" s="8" t="s">
        <v>107</v>
      </c>
      <c r="C473" s="9" t="s">
        <v>1762</v>
      </c>
      <c r="D473" s="9" t="s">
        <v>109</v>
      </c>
      <c r="E473" s="10" t="s">
        <v>110</v>
      </c>
      <c r="F473" s="9" t="s">
        <v>111</v>
      </c>
      <c r="G473" s="9" t="s">
        <v>64</v>
      </c>
      <c r="H473" s="9" t="s">
        <v>1755</v>
      </c>
      <c r="I473" s="8" t="s">
        <v>166</v>
      </c>
      <c r="J473" s="13" t="s">
        <v>9</v>
      </c>
      <c r="K473" s="13" t="s">
        <v>21</v>
      </c>
      <c r="L473" s="13" t="s">
        <v>42</v>
      </c>
      <c r="M473" s="8" t="s">
        <v>114</v>
      </c>
      <c r="N473" s="9">
        <v>10</v>
      </c>
      <c r="O473" s="9">
        <f t="shared" si="9"/>
        <v>10</v>
      </c>
      <c r="P473" s="8"/>
      <c r="Q473" s="8"/>
      <c r="R473" s="8"/>
      <c r="S473" s="9" t="s">
        <v>1763</v>
      </c>
      <c r="T473" s="9" t="s">
        <v>1764</v>
      </c>
      <c r="U473" s="8">
        <v>1</v>
      </c>
      <c r="V473" s="8">
        <v>60</v>
      </c>
      <c r="W473" s="8">
        <v>860</v>
      </c>
      <c r="X473" s="8">
        <v>29</v>
      </c>
      <c r="Y473" s="8" t="s">
        <v>117</v>
      </c>
      <c r="Z473" s="8" t="s">
        <v>118</v>
      </c>
      <c r="AA473" s="8" t="s">
        <v>1758</v>
      </c>
      <c r="AB473" s="17" t="s">
        <v>120</v>
      </c>
      <c r="AC473" s="17"/>
    </row>
    <row r="474" s="3" customFormat="1" ht="87" spans="1:29">
      <c r="A474" s="8">
        <f>SUBTOTAL(103,$B$6:B474)*1</f>
        <v>469</v>
      </c>
      <c r="B474" s="8" t="s">
        <v>107</v>
      </c>
      <c r="C474" s="9" t="s">
        <v>1765</v>
      </c>
      <c r="D474" s="9" t="s">
        <v>227</v>
      </c>
      <c r="E474" s="10" t="s">
        <v>110</v>
      </c>
      <c r="F474" s="9" t="s">
        <v>111</v>
      </c>
      <c r="G474" s="9" t="s">
        <v>64</v>
      </c>
      <c r="H474" s="9" t="s">
        <v>1755</v>
      </c>
      <c r="I474" s="8" t="s">
        <v>166</v>
      </c>
      <c r="J474" s="13" t="s">
        <v>9</v>
      </c>
      <c r="K474" s="13" t="s">
        <v>21</v>
      </c>
      <c r="L474" s="13" t="s">
        <v>42</v>
      </c>
      <c r="M474" s="8" t="s">
        <v>114</v>
      </c>
      <c r="N474" s="9">
        <v>60</v>
      </c>
      <c r="O474" s="9">
        <f t="shared" si="9"/>
        <v>60</v>
      </c>
      <c r="P474" s="8"/>
      <c r="Q474" s="8"/>
      <c r="R474" s="8"/>
      <c r="S474" s="9" t="s">
        <v>1766</v>
      </c>
      <c r="T474" s="9" t="s">
        <v>1767</v>
      </c>
      <c r="U474" s="8">
        <v>1</v>
      </c>
      <c r="V474" s="8">
        <v>360</v>
      </c>
      <c r="W474" s="8">
        <v>1350</v>
      </c>
      <c r="X474" s="8">
        <v>45</v>
      </c>
      <c r="Y474" s="8" t="s">
        <v>117</v>
      </c>
      <c r="Z474" s="8" t="s">
        <v>118</v>
      </c>
      <c r="AA474" s="8" t="s">
        <v>1758</v>
      </c>
      <c r="AB474" s="17" t="s">
        <v>120</v>
      </c>
      <c r="AC474" s="17"/>
    </row>
    <row r="475" s="3" customFormat="1" ht="87" spans="1:29">
      <c r="A475" s="8">
        <f>SUBTOTAL(103,$B$6:B475)*1</f>
        <v>470</v>
      </c>
      <c r="B475" s="8" t="s">
        <v>107</v>
      </c>
      <c r="C475" s="9" t="s">
        <v>1768</v>
      </c>
      <c r="D475" s="9" t="s">
        <v>109</v>
      </c>
      <c r="E475" s="10" t="s">
        <v>110</v>
      </c>
      <c r="F475" s="9" t="s">
        <v>111</v>
      </c>
      <c r="G475" s="9" t="s">
        <v>64</v>
      </c>
      <c r="H475" s="9" t="s">
        <v>1755</v>
      </c>
      <c r="I475" s="8" t="s">
        <v>166</v>
      </c>
      <c r="J475" s="13" t="s">
        <v>9</v>
      </c>
      <c r="K475" s="13" t="s">
        <v>21</v>
      </c>
      <c r="L475" s="13" t="s">
        <v>42</v>
      </c>
      <c r="M475" s="8" t="s">
        <v>114</v>
      </c>
      <c r="N475" s="9">
        <v>50</v>
      </c>
      <c r="O475" s="9">
        <f t="shared" si="9"/>
        <v>50</v>
      </c>
      <c r="P475" s="8"/>
      <c r="Q475" s="8"/>
      <c r="R475" s="8"/>
      <c r="S475" s="9" t="s">
        <v>1769</v>
      </c>
      <c r="T475" s="9" t="s">
        <v>1770</v>
      </c>
      <c r="U475" s="8">
        <v>1</v>
      </c>
      <c r="V475" s="8">
        <v>156</v>
      </c>
      <c r="W475" s="8">
        <v>680</v>
      </c>
      <c r="X475" s="8">
        <v>42</v>
      </c>
      <c r="Y475" s="8" t="s">
        <v>117</v>
      </c>
      <c r="Z475" s="8" t="s">
        <v>118</v>
      </c>
      <c r="AA475" s="8" t="s">
        <v>1758</v>
      </c>
      <c r="AB475" s="17" t="s">
        <v>120</v>
      </c>
      <c r="AC475" s="17"/>
    </row>
    <row r="476" s="3" customFormat="1" ht="87" spans="1:29">
      <c r="A476" s="8">
        <f>SUBTOTAL(103,$B$6:B476)*1</f>
        <v>471</v>
      </c>
      <c r="B476" s="8" t="s">
        <v>107</v>
      </c>
      <c r="C476" s="9" t="s">
        <v>1771</v>
      </c>
      <c r="D476" s="9" t="s">
        <v>109</v>
      </c>
      <c r="E476" s="10" t="s">
        <v>110</v>
      </c>
      <c r="F476" s="9" t="s">
        <v>111</v>
      </c>
      <c r="G476" s="9" t="s">
        <v>64</v>
      </c>
      <c r="H476" s="9" t="s">
        <v>1772</v>
      </c>
      <c r="I476" s="8" t="s">
        <v>178</v>
      </c>
      <c r="J476" s="13" t="s">
        <v>9</v>
      </c>
      <c r="K476" s="13" t="s">
        <v>21</v>
      </c>
      <c r="L476" s="13" t="s">
        <v>42</v>
      </c>
      <c r="M476" s="8" t="s">
        <v>114</v>
      </c>
      <c r="N476" s="9">
        <v>47</v>
      </c>
      <c r="O476" s="9">
        <f t="shared" si="9"/>
        <v>47</v>
      </c>
      <c r="P476" s="8"/>
      <c r="Q476" s="8"/>
      <c r="R476" s="8"/>
      <c r="S476" s="9" t="s">
        <v>1773</v>
      </c>
      <c r="T476" s="9" t="s">
        <v>1774</v>
      </c>
      <c r="U476" s="8">
        <v>1</v>
      </c>
      <c r="V476" s="8">
        <v>103</v>
      </c>
      <c r="W476" s="8">
        <v>421</v>
      </c>
      <c r="X476" s="8">
        <v>53</v>
      </c>
      <c r="Y476" s="8" t="s">
        <v>117</v>
      </c>
      <c r="Z476" s="8" t="s">
        <v>118</v>
      </c>
      <c r="AA476" s="8" t="s">
        <v>1775</v>
      </c>
      <c r="AB476" s="17" t="s">
        <v>120</v>
      </c>
      <c r="AC476" s="17"/>
    </row>
    <row r="477" s="3" customFormat="1" ht="87" spans="1:29">
      <c r="A477" s="8">
        <f>SUBTOTAL(103,$B$6:B477)*1</f>
        <v>472</v>
      </c>
      <c r="B477" s="8" t="s">
        <v>107</v>
      </c>
      <c r="C477" s="9" t="s">
        <v>1776</v>
      </c>
      <c r="D477" s="9" t="s">
        <v>109</v>
      </c>
      <c r="E477" s="10" t="s">
        <v>110</v>
      </c>
      <c r="F477" s="9" t="s">
        <v>111</v>
      </c>
      <c r="G477" s="9" t="s">
        <v>64</v>
      </c>
      <c r="H477" s="9" t="s">
        <v>1772</v>
      </c>
      <c r="I477" s="8" t="s">
        <v>178</v>
      </c>
      <c r="J477" s="13" t="s">
        <v>9</v>
      </c>
      <c r="K477" s="13" t="s">
        <v>21</v>
      </c>
      <c r="L477" s="13" t="s">
        <v>42</v>
      </c>
      <c r="M477" s="8" t="s">
        <v>114</v>
      </c>
      <c r="N477" s="9">
        <v>44.2</v>
      </c>
      <c r="O477" s="9">
        <f t="shared" si="9"/>
        <v>44.2</v>
      </c>
      <c r="P477" s="8"/>
      <c r="Q477" s="8"/>
      <c r="R477" s="8"/>
      <c r="S477" s="9" t="s">
        <v>1777</v>
      </c>
      <c r="T477" s="9" t="s">
        <v>1778</v>
      </c>
      <c r="U477" s="8">
        <v>1</v>
      </c>
      <c r="V477" s="8">
        <v>153</v>
      </c>
      <c r="W477" s="8">
        <v>855</v>
      </c>
      <c r="X477" s="8">
        <v>49</v>
      </c>
      <c r="Y477" s="8" t="s">
        <v>117</v>
      </c>
      <c r="Z477" s="8" t="s">
        <v>118</v>
      </c>
      <c r="AA477" s="8" t="s">
        <v>1775</v>
      </c>
      <c r="AB477" s="17" t="s">
        <v>120</v>
      </c>
      <c r="AC477" s="17"/>
    </row>
    <row r="478" s="3" customFormat="1" ht="87" spans="1:29">
      <c r="A478" s="8">
        <f>SUBTOTAL(103,$B$6:B478)*1</f>
        <v>473</v>
      </c>
      <c r="B478" s="8" t="s">
        <v>107</v>
      </c>
      <c r="C478" s="9" t="s">
        <v>1779</v>
      </c>
      <c r="D478" s="9" t="s">
        <v>109</v>
      </c>
      <c r="E478" s="10" t="s">
        <v>110</v>
      </c>
      <c r="F478" s="9" t="s">
        <v>111</v>
      </c>
      <c r="G478" s="9" t="s">
        <v>64</v>
      </c>
      <c r="H478" s="9" t="s">
        <v>1772</v>
      </c>
      <c r="I478" s="8" t="s">
        <v>178</v>
      </c>
      <c r="J478" s="13" t="s">
        <v>9</v>
      </c>
      <c r="K478" s="13" t="s">
        <v>21</v>
      </c>
      <c r="L478" s="13" t="s">
        <v>45</v>
      </c>
      <c r="M478" s="8" t="s">
        <v>114</v>
      </c>
      <c r="N478" s="9">
        <v>22</v>
      </c>
      <c r="O478" s="9">
        <f t="shared" si="9"/>
        <v>22</v>
      </c>
      <c r="P478" s="8"/>
      <c r="Q478" s="8"/>
      <c r="R478" s="8"/>
      <c r="S478" s="9" t="s">
        <v>1780</v>
      </c>
      <c r="T478" s="9" t="s">
        <v>1781</v>
      </c>
      <c r="U478" s="8">
        <v>1</v>
      </c>
      <c r="V478" s="8">
        <v>193</v>
      </c>
      <c r="W478" s="8">
        <v>1026</v>
      </c>
      <c r="X478" s="8">
        <v>41</v>
      </c>
      <c r="Y478" s="8" t="s">
        <v>117</v>
      </c>
      <c r="Z478" s="8" t="s">
        <v>118</v>
      </c>
      <c r="AA478" s="8" t="s">
        <v>1775</v>
      </c>
      <c r="AB478" s="17" t="s">
        <v>120</v>
      </c>
      <c r="AC478" s="17"/>
    </row>
    <row r="479" s="3" customFormat="1" ht="87" spans="1:29">
      <c r="A479" s="8">
        <f>SUBTOTAL(103,$B$6:B479)*1</f>
        <v>474</v>
      </c>
      <c r="B479" s="8" t="s">
        <v>107</v>
      </c>
      <c r="C479" s="9" t="s">
        <v>6</v>
      </c>
      <c r="D479" s="9" t="s">
        <v>109</v>
      </c>
      <c r="E479" s="10" t="s">
        <v>110</v>
      </c>
      <c r="F479" s="9" t="s">
        <v>111</v>
      </c>
      <c r="G479" s="9" t="s">
        <v>64</v>
      </c>
      <c r="H479" s="9" t="s">
        <v>1772</v>
      </c>
      <c r="I479" s="8" t="s">
        <v>178</v>
      </c>
      <c r="J479" s="13" t="s">
        <v>9</v>
      </c>
      <c r="K479" s="13" t="s">
        <v>21</v>
      </c>
      <c r="L479" s="13" t="s">
        <v>45</v>
      </c>
      <c r="M479" s="8" t="s">
        <v>114</v>
      </c>
      <c r="N479" s="9">
        <v>19.7</v>
      </c>
      <c r="O479" s="9">
        <f t="shared" si="9"/>
        <v>19.7</v>
      </c>
      <c r="P479" s="8"/>
      <c r="Q479" s="8"/>
      <c r="R479" s="8"/>
      <c r="S479" s="9" t="s">
        <v>1782</v>
      </c>
      <c r="T479" s="9" t="s">
        <v>1783</v>
      </c>
      <c r="U479" s="8">
        <v>1</v>
      </c>
      <c r="V479" s="8">
        <v>253</v>
      </c>
      <c r="W479" s="8">
        <v>1130</v>
      </c>
      <c r="X479" s="8">
        <v>62</v>
      </c>
      <c r="Y479" s="8" t="s">
        <v>117</v>
      </c>
      <c r="Z479" s="8" t="s">
        <v>118</v>
      </c>
      <c r="AA479" s="8" t="s">
        <v>1775</v>
      </c>
      <c r="AB479" s="17" t="s">
        <v>120</v>
      </c>
      <c r="AC479" s="17"/>
    </row>
    <row r="480" s="3" customFormat="1" ht="52.2" spans="1:29">
      <c r="A480" s="8">
        <f>SUBTOTAL(103,$B$6:B480)*1</f>
        <v>475</v>
      </c>
      <c r="B480" s="8" t="s">
        <v>107</v>
      </c>
      <c r="C480" s="9" t="s">
        <v>22</v>
      </c>
      <c r="D480" s="9" t="s">
        <v>109</v>
      </c>
      <c r="E480" s="10" t="s">
        <v>110</v>
      </c>
      <c r="F480" s="9" t="s">
        <v>111</v>
      </c>
      <c r="G480" s="9" t="s">
        <v>64</v>
      </c>
      <c r="H480" s="9" t="s">
        <v>1772</v>
      </c>
      <c r="I480" s="8" t="s">
        <v>178</v>
      </c>
      <c r="J480" s="13" t="s">
        <v>9</v>
      </c>
      <c r="K480" s="13" t="s">
        <v>22</v>
      </c>
      <c r="L480" s="13" t="s">
        <v>48</v>
      </c>
      <c r="M480" s="8" t="s">
        <v>114</v>
      </c>
      <c r="N480" s="9">
        <v>27</v>
      </c>
      <c r="O480" s="9">
        <f t="shared" si="9"/>
        <v>27</v>
      </c>
      <c r="P480" s="8"/>
      <c r="Q480" s="8"/>
      <c r="R480" s="8"/>
      <c r="S480" s="9" t="s">
        <v>1784</v>
      </c>
      <c r="T480" s="9" t="s">
        <v>1785</v>
      </c>
      <c r="U480" s="8">
        <v>1</v>
      </c>
      <c r="V480" s="8">
        <v>265</v>
      </c>
      <c r="W480" s="8">
        <v>2703</v>
      </c>
      <c r="X480" s="8">
        <v>130</v>
      </c>
      <c r="Y480" s="8" t="s">
        <v>117</v>
      </c>
      <c r="Z480" s="8" t="s">
        <v>118</v>
      </c>
      <c r="AA480" s="8" t="s">
        <v>1775</v>
      </c>
      <c r="AB480" s="17" t="s">
        <v>120</v>
      </c>
      <c r="AC480" s="17"/>
    </row>
    <row r="481" s="3" customFormat="1" ht="87" spans="1:29">
      <c r="A481" s="8">
        <f>SUBTOTAL(103,$B$6:B481)*1</f>
        <v>476</v>
      </c>
      <c r="B481" s="8" t="s">
        <v>107</v>
      </c>
      <c r="C481" s="9" t="s">
        <v>1786</v>
      </c>
      <c r="D481" s="9" t="s">
        <v>109</v>
      </c>
      <c r="E481" s="10" t="s">
        <v>110</v>
      </c>
      <c r="F481" s="9" t="s">
        <v>111</v>
      </c>
      <c r="G481" s="9" t="s">
        <v>65</v>
      </c>
      <c r="H481" s="9" t="s">
        <v>1787</v>
      </c>
      <c r="I481" s="8" t="s">
        <v>196</v>
      </c>
      <c r="J481" s="13" t="s">
        <v>9</v>
      </c>
      <c r="K481" s="13" t="s">
        <v>21</v>
      </c>
      <c r="L481" s="13" t="s">
        <v>42</v>
      </c>
      <c r="M481" s="8" t="s">
        <v>114</v>
      </c>
      <c r="N481" s="9">
        <v>6</v>
      </c>
      <c r="O481" s="9">
        <f t="shared" si="9"/>
        <v>6</v>
      </c>
      <c r="P481" s="8"/>
      <c r="Q481" s="8"/>
      <c r="R481" s="8"/>
      <c r="S481" s="9" t="s">
        <v>1788</v>
      </c>
      <c r="T481" s="9" t="s">
        <v>1789</v>
      </c>
      <c r="U481" s="8">
        <v>1</v>
      </c>
      <c r="V481" s="8">
        <v>387</v>
      </c>
      <c r="W481" s="8">
        <v>1682</v>
      </c>
      <c r="X481" s="8">
        <v>48</v>
      </c>
      <c r="Y481" s="8" t="s">
        <v>117</v>
      </c>
      <c r="Z481" s="8" t="s">
        <v>118</v>
      </c>
      <c r="AA481" s="8" t="s">
        <v>1790</v>
      </c>
      <c r="AB481" s="17" t="s">
        <v>120</v>
      </c>
      <c r="AC481" s="17"/>
    </row>
    <row r="482" s="3" customFormat="1" ht="52.2" spans="1:29">
      <c r="A482" s="8">
        <f>SUBTOTAL(103,$B$6:B482)*1</f>
        <v>477</v>
      </c>
      <c r="B482" s="8" t="s">
        <v>107</v>
      </c>
      <c r="C482" s="9" t="s">
        <v>1791</v>
      </c>
      <c r="D482" s="9" t="s">
        <v>109</v>
      </c>
      <c r="E482" s="10" t="s">
        <v>110</v>
      </c>
      <c r="F482" s="9" t="s">
        <v>111</v>
      </c>
      <c r="G482" s="9" t="s">
        <v>65</v>
      </c>
      <c r="H482" s="9" t="s">
        <v>1792</v>
      </c>
      <c r="I482" s="8" t="s">
        <v>166</v>
      </c>
      <c r="J482" s="13" t="s">
        <v>127</v>
      </c>
      <c r="K482" s="13" t="s">
        <v>15</v>
      </c>
      <c r="L482" s="13" t="s">
        <v>27</v>
      </c>
      <c r="M482" s="8" t="s">
        <v>114</v>
      </c>
      <c r="N482" s="9">
        <v>300</v>
      </c>
      <c r="O482" s="9">
        <f t="shared" si="9"/>
        <v>300</v>
      </c>
      <c r="P482" s="8"/>
      <c r="Q482" s="8"/>
      <c r="R482" s="8"/>
      <c r="S482" s="9" t="s">
        <v>1793</v>
      </c>
      <c r="T482" s="9" t="s">
        <v>1794</v>
      </c>
      <c r="U482" s="8">
        <v>1</v>
      </c>
      <c r="V482" s="8">
        <v>387</v>
      </c>
      <c r="W482" s="8">
        <v>1682</v>
      </c>
      <c r="X482" s="8">
        <v>35</v>
      </c>
      <c r="Y482" s="8" t="s">
        <v>117</v>
      </c>
      <c r="Z482" s="8" t="s">
        <v>118</v>
      </c>
      <c r="AA482" s="8" t="s">
        <v>1795</v>
      </c>
      <c r="AB482" s="17" t="s">
        <v>120</v>
      </c>
      <c r="AC482" s="17"/>
    </row>
    <row r="483" s="3" customFormat="1" ht="52.2" spans="1:29">
      <c r="A483" s="8">
        <f>SUBTOTAL(103,$B$6:B483)*1</f>
        <v>478</v>
      </c>
      <c r="B483" s="8" t="s">
        <v>107</v>
      </c>
      <c r="C483" s="9" t="s">
        <v>1796</v>
      </c>
      <c r="D483" s="9" t="s">
        <v>109</v>
      </c>
      <c r="E483" s="10" t="s">
        <v>110</v>
      </c>
      <c r="F483" s="9" t="s">
        <v>111</v>
      </c>
      <c r="G483" s="9" t="s">
        <v>65</v>
      </c>
      <c r="H483" s="9" t="s">
        <v>1792</v>
      </c>
      <c r="I483" s="8" t="s">
        <v>166</v>
      </c>
      <c r="J483" s="13" t="s">
        <v>127</v>
      </c>
      <c r="K483" s="13" t="s">
        <v>16</v>
      </c>
      <c r="L483" s="13" t="s">
        <v>32</v>
      </c>
      <c r="M483" s="8" t="s">
        <v>114</v>
      </c>
      <c r="N483" s="9">
        <v>45</v>
      </c>
      <c r="O483" s="9">
        <f t="shared" si="9"/>
        <v>45</v>
      </c>
      <c r="P483" s="8"/>
      <c r="Q483" s="8"/>
      <c r="R483" s="8"/>
      <c r="S483" s="9" t="s">
        <v>1797</v>
      </c>
      <c r="T483" s="9" t="s">
        <v>1798</v>
      </c>
      <c r="U483" s="8">
        <v>1</v>
      </c>
      <c r="V483" s="8">
        <v>68</v>
      </c>
      <c r="W483" s="8">
        <v>276</v>
      </c>
      <c r="X483" s="8">
        <v>18</v>
      </c>
      <c r="Y483" s="8" t="s">
        <v>117</v>
      </c>
      <c r="Z483" s="8" t="s">
        <v>118</v>
      </c>
      <c r="AA483" s="8" t="s">
        <v>1795</v>
      </c>
      <c r="AB483" s="17" t="s">
        <v>120</v>
      </c>
      <c r="AC483" s="17"/>
    </row>
    <row r="484" s="3" customFormat="1" ht="52.2" spans="1:29">
      <c r="A484" s="8">
        <f>SUBTOTAL(103,$B$6:B484)*1</f>
        <v>479</v>
      </c>
      <c r="B484" s="8" t="s">
        <v>107</v>
      </c>
      <c r="C484" s="9" t="s">
        <v>1799</v>
      </c>
      <c r="D484" s="9" t="s">
        <v>109</v>
      </c>
      <c r="E484" s="10" t="s">
        <v>110</v>
      </c>
      <c r="F484" s="9" t="s">
        <v>111</v>
      </c>
      <c r="G484" s="9" t="s">
        <v>65</v>
      </c>
      <c r="H484" s="9" t="s">
        <v>1800</v>
      </c>
      <c r="I484" s="8" t="s">
        <v>166</v>
      </c>
      <c r="J484" s="13" t="s">
        <v>127</v>
      </c>
      <c r="K484" s="13" t="s">
        <v>7</v>
      </c>
      <c r="L484" s="13" t="s">
        <v>7</v>
      </c>
      <c r="M484" s="8" t="s">
        <v>114</v>
      </c>
      <c r="N484" s="9">
        <v>100</v>
      </c>
      <c r="O484" s="9">
        <f t="shared" si="9"/>
        <v>100</v>
      </c>
      <c r="P484" s="8"/>
      <c r="Q484" s="8"/>
      <c r="R484" s="8"/>
      <c r="S484" s="9" t="s">
        <v>1801</v>
      </c>
      <c r="T484" s="9" t="s">
        <v>1802</v>
      </c>
      <c r="U484" s="8">
        <v>1</v>
      </c>
      <c r="V484" s="8">
        <v>101</v>
      </c>
      <c r="W484" s="8">
        <v>506</v>
      </c>
      <c r="X484" s="8">
        <v>47</v>
      </c>
      <c r="Y484" s="8" t="s">
        <v>117</v>
      </c>
      <c r="Z484" s="8" t="s">
        <v>118</v>
      </c>
      <c r="AA484" s="8" t="s">
        <v>1803</v>
      </c>
      <c r="AB484" s="17" t="s">
        <v>120</v>
      </c>
      <c r="AC484" s="17"/>
    </row>
    <row r="485" s="3" customFormat="1" ht="104.4" spans="1:29">
      <c r="A485" s="8">
        <f>SUBTOTAL(103,$B$6:B485)*1</f>
        <v>480</v>
      </c>
      <c r="B485" s="8" t="s">
        <v>107</v>
      </c>
      <c r="C485" s="9" t="s">
        <v>1804</v>
      </c>
      <c r="D485" s="9" t="s">
        <v>109</v>
      </c>
      <c r="E485" s="10" t="s">
        <v>110</v>
      </c>
      <c r="F485" s="9" t="s">
        <v>111</v>
      </c>
      <c r="G485" s="9" t="s">
        <v>65</v>
      </c>
      <c r="H485" s="9" t="s">
        <v>1800</v>
      </c>
      <c r="I485" s="8" t="s">
        <v>166</v>
      </c>
      <c r="J485" s="13" t="s">
        <v>127</v>
      </c>
      <c r="K485" s="13" t="s">
        <v>15</v>
      </c>
      <c r="L485" s="13" t="s">
        <v>27</v>
      </c>
      <c r="M485" s="8" t="s">
        <v>114</v>
      </c>
      <c r="N485" s="9">
        <v>100</v>
      </c>
      <c r="O485" s="9">
        <f t="shared" si="9"/>
        <v>100</v>
      </c>
      <c r="P485" s="8"/>
      <c r="Q485" s="8"/>
      <c r="R485" s="8"/>
      <c r="S485" s="9" t="s">
        <v>1805</v>
      </c>
      <c r="T485" s="9" t="s">
        <v>1806</v>
      </c>
      <c r="U485" s="8">
        <v>1</v>
      </c>
      <c r="V485" s="8">
        <v>101</v>
      </c>
      <c r="W485" s="8">
        <v>506</v>
      </c>
      <c r="X485" s="8">
        <v>31</v>
      </c>
      <c r="Y485" s="8" t="s">
        <v>117</v>
      </c>
      <c r="Z485" s="8" t="s">
        <v>118</v>
      </c>
      <c r="AA485" s="8" t="s">
        <v>1803</v>
      </c>
      <c r="AB485" s="17" t="s">
        <v>120</v>
      </c>
      <c r="AC485" s="17"/>
    </row>
    <row r="486" s="3" customFormat="1" ht="87" spans="1:29">
      <c r="A486" s="8">
        <f>SUBTOTAL(103,$B$6:B486)*1</f>
        <v>481</v>
      </c>
      <c r="B486" s="8" t="s">
        <v>107</v>
      </c>
      <c r="C486" s="9" t="s">
        <v>1807</v>
      </c>
      <c r="D486" s="9" t="s">
        <v>109</v>
      </c>
      <c r="E486" s="10" t="s">
        <v>110</v>
      </c>
      <c r="F486" s="9" t="s">
        <v>111</v>
      </c>
      <c r="G486" s="9" t="s">
        <v>65</v>
      </c>
      <c r="H486" s="9" t="s">
        <v>1808</v>
      </c>
      <c r="I486" s="8" t="s">
        <v>303</v>
      </c>
      <c r="J486" s="13" t="s">
        <v>9</v>
      </c>
      <c r="K486" s="13" t="s">
        <v>21</v>
      </c>
      <c r="L486" s="13" t="s">
        <v>42</v>
      </c>
      <c r="M486" s="8" t="s">
        <v>114</v>
      </c>
      <c r="N486" s="9">
        <v>17.5</v>
      </c>
      <c r="O486" s="9">
        <f t="shared" si="9"/>
        <v>17.5</v>
      </c>
      <c r="P486" s="8"/>
      <c r="Q486" s="8"/>
      <c r="R486" s="8"/>
      <c r="S486" s="9" t="s">
        <v>1809</v>
      </c>
      <c r="T486" s="9" t="s">
        <v>1810</v>
      </c>
      <c r="U486" s="8">
        <v>1</v>
      </c>
      <c r="V486" s="8">
        <v>72</v>
      </c>
      <c r="W486" s="8">
        <v>399</v>
      </c>
      <c r="X486" s="8">
        <v>103</v>
      </c>
      <c r="Y486" s="8" t="s">
        <v>117</v>
      </c>
      <c r="Z486" s="8" t="s">
        <v>118</v>
      </c>
      <c r="AA486" s="8" t="s">
        <v>1811</v>
      </c>
      <c r="AB486" s="17" t="s">
        <v>120</v>
      </c>
      <c r="AC486" s="17"/>
    </row>
    <row r="487" s="3" customFormat="1" ht="52.2" spans="1:29">
      <c r="A487" s="8">
        <f>SUBTOTAL(103,$B$6:B487)*1</f>
        <v>482</v>
      </c>
      <c r="B487" s="8" t="s">
        <v>107</v>
      </c>
      <c r="C487" s="9" t="s">
        <v>1812</v>
      </c>
      <c r="D487" s="9" t="s">
        <v>109</v>
      </c>
      <c r="E487" s="10" t="s">
        <v>110</v>
      </c>
      <c r="F487" s="9" t="s">
        <v>111</v>
      </c>
      <c r="G487" s="9" t="s">
        <v>65</v>
      </c>
      <c r="H487" s="9" t="s">
        <v>1808</v>
      </c>
      <c r="I487" s="8" t="s">
        <v>303</v>
      </c>
      <c r="J487" s="13" t="s">
        <v>127</v>
      </c>
      <c r="K487" s="13" t="s">
        <v>17</v>
      </c>
      <c r="L487" s="13" t="s">
        <v>35</v>
      </c>
      <c r="M487" s="8" t="s">
        <v>114</v>
      </c>
      <c r="N487" s="9">
        <v>21</v>
      </c>
      <c r="O487" s="9">
        <f t="shared" si="9"/>
        <v>21</v>
      </c>
      <c r="P487" s="8"/>
      <c r="Q487" s="8"/>
      <c r="R487" s="8"/>
      <c r="S487" s="9" t="s">
        <v>1813</v>
      </c>
      <c r="T487" s="9" t="s">
        <v>1814</v>
      </c>
      <c r="U487" s="8">
        <v>4</v>
      </c>
      <c r="V487" s="8">
        <v>58</v>
      </c>
      <c r="W487" s="8">
        <v>256</v>
      </c>
      <c r="X487" s="8">
        <v>35</v>
      </c>
      <c r="Y487" s="8" t="s">
        <v>117</v>
      </c>
      <c r="Z487" s="8" t="s">
        <v>118</v>
      </c>
      <c r="AA487" s="8" t="s">
        <v>1811</v>
      </c>
      <c r="AB487" s="17" t="s">
        <v>120</v>
      </c>
      <c r="AC487" s="17"/>
    </row>
    <row r="488" s="3" customFormat="1" ht="52.2" spans="1:29">
      <c r="A488" s="8">
        <f>SUBTOTAL(103,$B$6:B488)*1</f>
        <v>483</v>
      </c>
      <c r="B488" s="8" t="s">
        <v>107</v>
      </c>
      <c r="C488" s="9" t="s">
        <v>1815</v>
      </c>
      <c r="D488" s="9" t="s">
        <v>109</v>
      </c>
      <c r="E488" s="10" t="s">
        <v>110</v>
      </c>
      <c r="F488" s="9" t="s">
        <v>111</v>
      </c>
      <c r="G488" s="9" t="s">
        <v>65</v>
      </c>
      <c r="H488" s="9" t="s">
        <v>1808</v>
      </c>
      <c r="I488" s="8" t="s">
        <v>303</v>
      </c>
      <c r="J488" s="13" t="s">
        <v>127</v>
      </c>
      <c r="K488" s="13" t="s">
        <v>17</v>
      </c>
      <c r="L488" s="13" t="s">
        <v>34</v>
      </c>
      <c r="M488" s="8" t="s">
        <v>114</v>
      </c>
      <c r="N488" s="9">
        <v>70</v>
      </c>
      <c r="O488" s="9">
        <f t="shared" si="9"/>
        <v>70</v>
      </c>
      <c r="P488" s="8"/>
      <c r="Q488" s="8"/>
      <c r="R488" s="8"/>
      <c r="S488" s="9" t="s">
        <v>1816</v>
      </c>
      <c r="T488" s="9" t="s">
        <v>1817</v>
      </c>
      <c r="U488" s="8">
        <v>1</v>
      </c>
      <c r="V488" s="8">
        <v>72</v>
      </c>
      <c r="W488" s="8">
        <v>328</v>
      </c>
      <c r="X488" s="8">
        <v>12</v>
      </c>
      <c r="Y488" s="8" t="s">
        <v>117</v>
      </c>
      <c r="Z488" s="8" t="s">
        <v>118</v>
      </c>
      <c r="AA488" s="8" t="s">
        <v>1811</v>
      </c>
      <c r="AB488" s="17" t="s">
        <v>120</v>
      </c>
      <c r="AC488" s="17"/>
    </row>
    <row r="489" s="3" customFormat="1" ht="52.2" spans="1:29">
      <c r="A489" s="8">
        <f>SUBTOTAL(103,$B$6:B489)*1</f>
        <v>484</v>
      </c>
      <c r="B489" s="8" t="s">
        <v>107</v>
      </c>
      <c r="C489" s="9" t="s">
        <v>1818</v>
      </c>
      <c r="D489" s="9" t="s">
        <v>109</v>
      </c>
      <c r="E489" s="10" t="s">
        <v>110</v>
      </c>
      <c r="F489" s="9" t="s">
        <v>111</v>
      </c>
      <c r="G489" s="9" t="s">
        <v>65</v>
      </c>
      <c r="H489" s="9" t="s">
        <v>1819</v>
      </c>
      <c r="I489" s="8" t="s">
        <v>178</v>
      </c>
      <c r="J489" s="13" t="s">
        <v>127</v>
      </c>
      <c r="K489" s="13" t="s">
        <v>17</v>
      </c>
      <c r="L489" s="13" t="s">
        <v>35</v>
      </c>
      <c r="M489" s="8" t="s">
        <v>114</v>
      </c>
      <c r="N489" s="9">
        <v>47</v>
      </c>
      <c r="O489" s="9">
        <f t="shared" si="9"/>
        <v>47</v>
      </c>
      <c r="P489" s="8"/>
      <c r="Q489" s="8"/>
      <c r="R489" s="8"/>
      <c r="S489" s="9" t="s">
        <v>1820</v>
      </c>
      <c r="T489" s="9" t="s">
        <v>1821</v>
      </c>
      <c r="U489" s="8">
        <v>1</v>
      </c>
      <c r="V489" s="8">
        <v>196</v>
      </c>
      <c r="W489" s="8">
        <v>658</v>
      </c>
      <c r="X489" s="8">
        <v>35</v>
      </c>
      <c r="Y489" s="8" t="s">
        <v>117</v>
      </c>
      <c r="Z489" s="8" t="s">
        <v>118</v>
      </c>
      <c r="AA489" s="8" t="s">
        <v>1822</v>
      </c>
      <c r="AB489" s="17" t="s">
        <v>120</v>
      </c>
      <c r="AC489" s="17"/>
    </row>
    <row r="490" s="3" customFormat="1" ht="87" spans="1:29">
      <c r="A490" s="8">
        <f>SUBTOTAL(103,$B$6:B490)*1</f>
        <v>485</v>
      </c>
      <c r="B490" s="8" t="s">
        <v>107</v>
      </c>
      <c r="C490" s="9" t="s">
        <v>1823</v>
      </c>
      <c r="D490" s="9" t="s">
        <v>109</v>
      </c>
      <c r="E490" s="10" t="s">
        <v>110</v>
      </c>
      <c r="F490" s="9" t="s">
        <v>111</v>
      </c>
      <c r="G490" s="9" t="s">
        <v>65</v>
      </c>
      <c r="H490" s="9" t="s">
        <v>1824</v>
      </c>
      <c r="I490" s="8" t="s">
        <v>178</v>
      </c>
      <c r="J490" s="13" t="s">
        <v>9</v>
      </c>
      <c r="K490" s="13" t="s">
        <v>21</v>
      </c>
      <c r="L490" s="13" t="s">
        <v>45</v>
      </c>
      <c r="M490" s="8" t="s">
        <v>114</v>
      </c>
      <c r="N490" s="9">
        <v>40</v>
      </c>
      <c r="O490" s="9">
        <f t="shared" si="9"/>
        <v>40</v>
      </c>
      <c r="P490" s="8"/>
      <c r="Q490" s="8"/>
      <c r="R490" s="8"/>
      <c r="S490" s="9" t="s">
        <v>1825</v>
      </c>
      <c r="T490" s="9" t="s">
        <v>1826</v>
      </c>
      <c r="U490" s="8">
        <v>1</v>
      </c>
      <c r="V490" s="8">
        <v>68</v>
      </c>
      <c r="W490" s="8">
        <v>295</v>
      </c>
      <c r="X490" s="8">
        <v>35</v>
      </c>
      <c r="Y490" s="8" t="s">
        <v>117</v>
      </c>
      <c r="Z490" s="8" t="s">
        <v>118</v>
      </c>
      <c r="AA490" s="8" t="s">
        <v>1827</v>
      </c>
      <c r="AB490" s="17" t="s">
        <v>120</v>
      </c>
      <c r="AC490" s="17"/>
    </row>
    <row r="491" s="3" customFormat="1" ht="52.2" spans="1:29">
      <c r="A491" s="8">
        <f>SUBTOTAL(103,$B$6:B491)*1</f>
        <v>486</v>
      </c>
      <c r="B491" s="8" t="s">
        <v>107</v>
      </c>
      <c r="C491" s="9" t="s">
        <v>1828</v>
      </c>
      <c r="D491" s="9" t="s">
        <v>109</v>
      </c>
      <c r="E491" s="10" t="s">
        <v>110</v>
      </c>
      <c r="F491" s="9" t="s">
        <v>111</v>
      </c>
      <c r="G491" s="9" t="s">
        <v>65</v>
      </c>
      <c r="H491" s="9" t="s">
        <v>1824</v>
      </c>
      <c r="I491" s="8" t="s">
        <v>178</v>
      </c>
      <c r="J491" s="13" t="s">
        <v>127</v>
      </c>
      <c r="K491" s="13" t="s">
        <v>15</v>
      </c>
      <c r="L491" s="13" t="s">
        <v>26</v>
      </c>
      <c r="M491" s="8" t="s">
        <v>114</v>
      </c>
      <c r="N491" s="9">
        <v>47</v>
      </c>
      <c r="O491" s="9">
        <f t="shared" si="9"/>
        <v>47</v>
      </c>
      <c r="P491" s="8"/>
      <c r="Q491" s="8"/>
      <c r="R491" s="8"/>
      <c r="S491" s="9" t="s">
        <v>1829</v>
      </c>
      <c r="T491" s="9" t="s">
        <v>1830</v>
      </c>
      <c r="U491" s="8">
        <v>1</v>
      </c>
      <c r="V491" s="8">
        <v>125</v>
      </c>
      <c r="W491" s="8">
        <v>528</v>
      </c>
      <c r="X491" s="8">
        <v>43</v>
      </c>
      <c r="Y491" s="8" t="s">
        <v>117</v>
      </c>
      <c r="Z491" s="8" t="s">
        <v>118</v>
      </c>
      <c r="AA491" s="8" t="s">
        <v>1827</v>
      </c>
      <c r="AB491" s="17" t="s">
        <v>120</v>
      </c>
      <c r="AC491" s="17"/>
    </row>
    <row r="492" s="3" customFormat="1" ht="87" spans="1:29">
      <c r="A492" s="8">
        <f>SUBTOTAL(103,$B$6:B492)*1</f>
        <v>487</v>
      </c>
      <c r="B492" s="8" t="s">
        <v>107</v>
      </c>
      <c r="C492" s="9" t="s">
        <v>1831</v>
      </c>
      <c r="D492" s="9" t="s">
        <v>109</v>
      </c>
      <c r="E492" s="10" t="s">
        <v>110</v>
      </c>
      <c r="F492" s="9" t="s">
        <v>111</v>
      </c>
      <c r="G492" s="9" t="s">
        <v>65</v>
      </c>
      <c r="H492" s="9" t="s">
        <v>1832</v>
      </c>
      <c r="I492" s="8" t="s">
        <v>196</v>
      </c>
      <c r="J492" s="13" t="s">
        <v>9</v>
      </c>
      <c r="K492" s="13" t="s">
        <v>21</v>
      </c>
      <c r="L492" s="13" t="s">
        <v>45</v>
      </c>
      <c r="M492" s="8" t="s">
        <v>114</v>
      </c>
      <c r="N492" s="9">
        <v>47</v>
      </c>
      <c r="O492" s="9">
        <f t="shared" si="9"/>
        <v>47</v>
      </c>
      <c r="P492" s="8"/>
      <c r="Q492" s="8"/>
      <c r="R492" s="8"/>
      <c r="S492" s="9" t="s">
        <v>1833</v>
      </c>
      <c r="T492" s="9" t="s">
        <v>1834</v>
      </c>
      <c r="U492" s="8">
        <v>1</v>
      </c>
      <c r="V492" s="8">
        <v>98</v>
      </c>
      <c r="W492" s="8">
        <v>401</v>
      </c>
      <c r="X492" s="8">
        <v>68</v>
      </c>
      <c r="Y492" s="8" t="s">
        <v>117</v>
      </c>
      <c r="Z492" s="8" t="s">
        <v>118</v>
      </c>
      <c r="AA492" s="8" t="s">
        <v>1835</v>
      </c>
      <c r="AB492" s="17" t="s">
        <v>120</v>
      </c>
      <c r="AC492" s="17"/>
    </row>
    <row r="493" s="3" customFormat="1" ht="52.2" spans="1:29">
      <c r="A493" s="8">
        <f>SUBTOTAL(103,$B$6:B493)*1</f>
        <v>488</v>
      </c>
      <c r="B493" s="8" t="s">
        <v>107</v>
      </c>
      <c r="C493" s="9" t="s">
        <v>1836</v>
      </c>
      <c r="D493" s="9" t="s">
        <v>109</v>
      </c>
      <c r="E493" s="10" t="s">
        <v>110</v>
      </c>
      <c r="F493" s="9" t="s">
        <v>111</v>
      </c>
      <c r="G493" s="9" t="s">
        <v>65</v>
      </c>
      <c r="H493" s="9" t="s">
        <v>1837</v>
      </c>
      <c r="I493" s="8" t="s">
        <v>196</v>
      </c>
      <c r="J493" s="13" t="s">
        <v>316</v>
      </c>
      <c r="K493" s="13" t="s">
        <v>11</v>
      </c>
      <c r="L493" s="13" t="s">
        <v>52</v>
      </c>
      <c r="M493" s="8" t="s">
        <v>114</v>
      </c>
      <c r="N493" s="9">
        <v>48</v>
      </c>
      <c r="O493" s="9">
        <f t="shared" si="9"/>
        <v>48</v>
      </c>
      <c r="P493" s="8"/>
      <c r="Q493" s="8"/>
      <c r="R493" s="8"/>
      <c r="S493" s="9" t="s">
        <v>1838</v>
      </c>
      <c r="T493" s="9" t="s">
        <v>1839</v>
      </c>
      <c r="U493" s="8">
        <v>1</v>
      </c>
      <c r="V493" s="8">
        <v>398</v>
      </c>
      <c r="W493" s="8">
        <v>1345</v>
      </c>
      <c r="X493" s="8">
        <v>52</v>
      </c>
      <c r="Y493" s="8" t="s">
        <v>117</v>
      </c>
      <c r="Z493" s="8" t="s">
        <v>118</v>
      </c>
      <c r="AA493" s="8" t="s">
        <v>1840</v>
      </c>
      <c r="AB493" s="17" t="s">
        <v>120</v>
      </c>
      <c r="AC493" s="17"/>
    </row>
    <row r="494" s="3" customFormat="1" ht="87" spans="1:29">
      <c r="A494" s="8">
        <f>SUBTOTAL(103,$B$6:B494)*1</f>
        <v>489</v>
      </c>
      <c r="B494" s="8" t="s">
        <v>107</v>
      </c>
      <c r="C494" s="9" t="s">
        <v>1841</v>
      </c>
      <c r="D494" s="9" t="s">
        <v>109</v>
      </c>
      <c r="E494" s="10" t="s">
        <v>110</v>
      </c>
      <c r="F494" s="9" t="s">
        <v>111</v>
      </c>
      <c r="G494" s="9" t="s">
        <v>65</v>
      </c>
      <c r="H494" s="9" t="s">
        <v>1837</v>
      </c>
      <c r="I494" s="8" t="s">
        <v>196</v>
      </c>
      <c r="J494" s="13" t="s">
        <v>9</v>
      </c>
      <c r="K494" s="13" t="s">
        <v>21</v>
      </c>
      <c r="L494" s="13" t="s">
        <v>45</v>
      </c>
      <c r="M494" s="8" t="s">
        <v>114</v>
      </c>
      <c r="N494" s="9">
        <v>20</v>
      </c>
      <c r="O494" s="9">
        <f t="shared" si="9"/>
        <v>20</v>
      </c>
      <c r="P494" s="8"/>
      <c r="Q494" s="8"/>
      <c r="R494" s="8"/>
      <c r="S494" s="9" t="s">
        <v>1842</v>
      </c>
      <c r="T494" s="9" t="s">
        <v>1843</v>
      </c>
      <c r="U494" s="8">
        <v>11</v>
      </c>
      <c r="V494" s="8">
        <v>684</v>
      </c>
      <c r="W494" s="8">
        <v>3264</v>
      </c>
      <c r="X494" s="8">
        <v>246</v>
      </c>
      <c r="Y494" s="8" t="s">
        <v>117</v>
      </c>
      <c r="Z494" s="8" t="s">
        <v>118</v>
      </c>
      <c r="AA494" s="8" t="s">
        <v>1840</v>
      </c>
      <c r="AB494" s="17" t="s">
        <v>120</v>
      </c>
      <c r="AC494" s="17"/>
    </row>
    <row r="495" s="3" customFormat="1" ht="87" spans="1:29">
      <c r="A495" s="8">
        <f>SUBTOTAL(103,$B$6:B495)*1</f>
        <v>490</v>
      </c>
      <c r="B495" s="8" t="s">
        <v>107</v>
      </c>
      <c r="C495" s="9" t="s">
        <v>1844</v>
      </c>
      <c r="D495" s="9" t="s">
        <v>109</v>
      </c>
      <c r="E495" s="10" t="s">
        <v>110</v>
      </c>
      <c r="F495" s="9" t="s">
        <v>111</v>
      </c>
      <c r="G495" s="9" t="s">
        <v>66</v>
      </c>
      <c r="H495" s="9" t="s">
        <v>1845</v>
      </c>
      <c r="I495" s="8" t="s">
        <v>178</v>
      </c>
      <c r="J495" s="13" t="s">
        <v>9</v>
      </c>
      <c r="K495" s="13" t="s">
        <v>21</v>
      </c>
      <c r="L495" s="13" t="s">
        <v>42</v>
      </c>
      <c r="M495" s="8" t="s">
        <v>114</v>
      </c>
      <c r="N495" s="9">
        <v>40</v>
      </c>
      <c r="O495" s="9">
        <f t="shared" si="9"/>
        <v>40</v>
      </c>
      <c r="P495" s="8"/>
      <c r="Q495" s="8"/>
      <c r="R495" s="8"/>
      <c r="S495" s="9" t="s">
        <v>1846</v>
      </c>
      <c r="T495" s="9" t="s">
        <v>1847</v>
      </c>
      <c r="U495" s="8">
        <v>1</v>
      </c>
      <c r="V495" s="8">
        <v>37</v>
      </c>
      <c r="W495" s="8">
        <v>136</v>
      </c>
      <c r="X495" s="8">
        <v>35</v>
      </c>
      <c r="Y495" s="8" t="s">
        <v>117</v>
      </c>
      <c r="Z495" s="8" t="s">
        <v>118</v>
      </c>
      <c r="AA495" s="8" t="s">
        <v>1848</v>
      </c>
      <c r="AB495" s="17" t="s">
        <v>120</v>
      </c>
      <c r="AC495" s="17"/>
    </row>
    <row r="496" s="3" customFormat="1" ht="87" spans="1:29">
      <c r="A496" s="8">
        <f>SUBTOTAL(103,$B$6:B496)*1</f>
        <v>491</v>
      </c>
      <c r="B496" s="8" t="s">
        <v>107</v>
      </c>
      <c r="C496" s="9" t="s">
        <v>1849</v>
      </c>
      <c r="D496" s="9" t="s">
        <v>109</v>
      </c>
      <c r="E496" s="10" t="s">
        <v>110</v>
      </c>
      <c r="F496" s="9" t="s">
        <v>111</v>
      </c>
      <c r="G496" s="9" t="s">
        <v>66</v>
      </c>
      <c r="H496" s="9" t="s">
        <v>1845</v>
      </c>
      <c r="I496" s="8" t="s">
        <v>178</v>
      </c>
      <c r="J496" s="13" t="s">
        <v>9</v>
      </c>
      <c r="K496" s="13" t="s">
        <v>21</v>
      </c>
      <c r="L496" s="13" t="s">
        <v>43</v>
      </c>
      <c r="M496" s="8" t="s">
        <v>114</v>
      </c>
      <c r="N496" s="9">
        <v>20</v>
      </c>
      <c r="O496" s="9">
        <f t="shared" si="9"/>
        <v>20</v>
      </c>
      <c r="P496" s="8"/>
      <c r="Q496" s="8"/>
      <c r="R496" s="8"/>
      <c r="S496" s="9" t="s">
        <v>1850</v>
      </c>
      <c r="T496" s="9" t="s">
        <v>1851</v>
      </c>
      <c r="U496" s="8">
        <v>1</v>
      </c>
      <c r="V496" s="8">
        <v>325</v>
      </c>
      <c r="W496" s="8">
        <v>1422</v>
      </c>
      <c r="X496" s="8">
        <v>366</v>
      </c>
      <c r="Y496" s="8" t="s">
        <v>117</v>
      </c>
      <c r="Z496" s="8" t="s">
        <v>118</v>
      </c>
      <c r="AA496" s="8" t="s">
        <v>1848</v>
      </c>
      <c r="AB496" s="17" t="s">
        <v>120</v>
      </c>
      <c r="AC496" s="17"/>
    </row>
    <row r="497" s="3" customFormat="1" ht="104.4" spans="1:29">
      <c r="A497" s="8">
        <f>SUBTOTAL(103,$B$6:B497)*1</f>
        <v>492</v>
      </c>
      <c r="B497" s="8" t="s">
        <v>107</v>
      </c>
      <c r="C497" s="9" t="s">
        <v>1852</v>
      </c>
      <c r="D497" s="9" t="s">
        <v>109</v>
      </c>
      <c r="E497" s="10" t="s">
        <v>110</v>
      </c>
      <c r="F497" s="9" t="s">
        <v>111</v>
      </c>
      <c r="G497" s="9" t="s">
        <v>66</v>
      </c>
      <c r="H497" s="9" t="s">
        <v>1845</v>
      </c>
      <c r="I497" s="8" t="s">
        <v>178</v>
      </c>
      <c r="J497" s="13" t="s">
        <v>127</v>
      </c>
      <c r="K497" s="13" t="s">
        <v>15</v>
      </c>
      <c r="L497" s="13" t="s">
        <v>27</v>
      </c>
      <c r="M497" s="8" t="s">
        <v>114</v>
      </c>
      <c r="N497" s="9">
        <v>30</v>
      </c>
      <c r="O497" s="9">
        <f t="shared" si="9"/>
        <v>30</v>
      </c>
      <c r="P497" s="8"/>
      <c r="Q497" s="8"/>
      <c r="R497" s="8"/>
      <c r="S497" s="9" t="s">
        <v>1853</v>
      </c>
      <c r="T497" s="9" t="s">
        <v>1854</v>
      </c>
      <c r="U497" s="8">
        <v>1</v>
      </c>
      <c r="V497" s="8">
        <v>106</v>
      </c>
      <c r="W497" s="8">
        <v>406</v>
      </c>
      <c r="X497" s="8">
        <v>62</v>
      </c>
      <c r="Y497" s="8" t="s">
        <v>117</v>
      </c>
      <c r="Z497" s="8" t="s">
        <v>118</v>
      </c>
      <c r="AA497" s="8" t="s">
        <v>1848</v>
      </c>
      <c r="AB497" s="17" t="s">
        <v>120</v>
      </c>
      <c r="AC497" s="17"/>
    </row>
    <row r="498" s="3" customFormat="1" ht="87" spans="1:29">
      <c r="A498" s="8">
        <f>SUBTOTAL(103,$B$6:B498)*1</f>
        <v>493</v>
      </c>
      <c r="B498" s="8" t="s">
        <v>107</v>
      </c>
      <c r="C498" s="9" t="s">
        <v>1855</v>
      </c>
      <c r="D498" s="9" t="s">
        <v>109</v>
      </c>
      <c r="E498" s="10" t="s">
        <v>110</v>
      </c>
      <c r="F498" s="9" t="s">
        <v>111</v>
      </c>
      <c r="G498" s="9" t="s">
        <v>66</v>
      </c>
      <c r="H498" s="9" t="s">
        <v>1845</v>
      </c>
      <c r="I498" s="8" t="s">
        <v>178</v>
      </c>
      <c r="J498" s="13" t="s">
        <v>9</v>
      </c>
      <c r="K498" s="13" t="s">
        <v>21</v>
      </c>
      <c r="L498" s="13" t="s">
        <v>43</v>
      </c>
      <c r="M498" s="8" t="s">
        <v>114</v>
      </c>
      <c r="N498" s="9">
        <v>10</v>
      </c>
      <c r="O498" s="9">
        <f t="shared" si="9"/>
        <v>10</v>
      </c>
      <c r="P498" s="8"/>
      <c r="Q498" s="8"/>
      <c r="R498" s="8"/>
      <c r="S498" s="9" t="s">
        <v>1856</v>
      </c>
      <c r="T498" s="9" t="s">
        <v>1857</v>
      </c>
      <c r="U498" s="8">
        <v>1</v>
      </c>
      <c r="V498" s="8">
        <v>50</v>
      </c>
      <c r="W498" s="8">
        <v>212</v>
      </c>
      <c r="X498" s="8">
        <v>36</v>
      </c>
      <c r="Y498" s="8" t="s">
        <v>117</v>
      </c>
      <c r="Z498" s="8" t="s">
        <v>118</v>
      </c>
      <c r="AA498" s="8" t="s">
        <v>1848</v>
      </c>
      <c r="AB498" s="17" t="s">
        <v>120</v>
      </c>
      <c r="AC498" s="17"/>
    </row>
    <row r="499" s="3" customFormat="1" ht="69.6" spans="1:29">
      <c r="A499" s="8">
        <f>SUBTOTAL(103,$B$6:B499)*1</f>
        <v>494</v>
      </c>
      <c r="B499" s="8" t="s">
        <v>107</v>
      </c>
      <c r="C499" s="9" t="s">
        <v>1858</v>
      </c>
      <c r="D499" s="9" t="s">
        <v>109</v>
      </c>
      <c r="E499" s="10" t="s">
        <v>110</v>
      </c>
      <c r="F499" s="9" t="s">
        <v>111</v>
      </c>
      <c r="G499" s="9" t="s">
        <v>66</v>
      </c>
      <c r="H499" s="9" t="s">
        <v>1845</v>
      </c>
      <c r="I499" s="8" t="s">
        <v>178</v>
      </c>
      <c r="J499" s="13" t="s">
        <v>9</v>
      </c>
      <c r="K499" s="13" t="s">
        <v>23</v>
      </c>
      <c r="L499" s="13" t="s">
        <v>49</v>
      </c>
      <c r="M499" s="8" t="s">
        <v>114</v>
      </c>
      <c r="N499" s="9">
        <v>10</v>
      </c>
      <c r="O499" s="9">
        <f t="shared" si="9"/>
        <v>10</v>
      </c>
      <c r="P499" s="8"/>
      <c r="Q499" s="8"/>
      <c r="R499" s="8"/>
      <c r="S499" s="9" t="s">
        <v>1859</v>
      </c>
      <c r="T499" s="9" t="s">
        <v>1860</v>
      </c>
      <c r="U499" s="8">
        <v>1</v>
      </c>
      <c r="V499" s="8">
        <v>325</v>
      </c>
      <c r="W499" s="8">
        <v>1422</v>
      </c>
      <c r="X499" s="8">
        <v>208</v>
      </c>
      <c r="Y499" s="8" t="s">
        <v>117</v>
      </c>
      <c r="Z499" s="8" t="s">
        <v>118</v>
      </c>
      <c r="AA499" s="8" t="s">
        <v>1848</v>
      </c>
      <c r="AB499" s="17" t="s">
        <v>120</v>
      </c>
      <c r="AC499" s="17"/>
    </row>
    <row r="500" s="3" customFormat="1" ht="87" spans="1:29">
      <c r="A500" s="8">
        <f>SUBTOTAL(103,$B$6:B500)*1</f>
        <v>495</v>
      </c>
      <c r="B500" s="8" t="s">
        <v>107</v>
      </c>
      <c r="C500" s="9" t="s">
        <v>1861</v>
      </c>
      <c r="D500" s="9" t="s">
        <v>109</v>
      </c>
      <c r="E500" s="10" t="s">
        <v>110</v>
      </c>
      <c r="F500" s="9" t="s">
        <v>111</v>
      </c>
      <c r="G500" s="9" t="s">
        <v>66</v>
      </c>
      <c r="H500" s="9" t="s">
        <v>1845</v>
      </c>
      <c r="I500" s="8" t="s">
        <v>178</v>
      </c>
      <c r="J500" s="13" t="s">
        <v>9</v>
      </c>
      <c r="K500" s="13" t="s">
        <v>21</v>
      </c>
      <c r="L500" s="13" t="s">
        <v>42</v>
      </c>
      <c r="M500" s="8" t="s">
        <v>114</v>
      </c>
      <c r="N500" s="9">
        <v>10</v>
      </c>
      <c r="O500" s="9">
        <f t="shared" si="9"/>
        <v>10</v>
      </c>
      <c r="P500" s="8"/>
      <c r="Q500" s="8"/>
      <c r="R500" s="8"/>
      <c r="S500" s="9" t="s">
        <v>1862</v>
      </c>
      <c r="T500" s="9" t="s">
        <v>1863</v>
      </c>
      <c r="U500" s="8">
        <v>1</v>
      </c>
      <c r="V500" s="8">
        <v>62</v>
      </c>
      <c r="W500" s="8">
        <v>252</v>
      </c>
      <c r="X500" s="8">
        <v>72</v>
      </c>
      <c r="Y500" s="8" t="s">
        <v>117</v>
      </c>
      <c r="Z500" s="8" t="s">
        <v>118</v>
      </c>
      <c r="AA500" s="8" t="s">
        <v>1848</v>
      </c>
      <c r="AB500" s="17" t="s">
        <v>120</v>
      </c>
      <c r="AC500" s="17"/>
    </row>
    <row r="501" s="3" customFormat="1" ht="104.4" spans="1:29">
      <c r="A501" s="8">
        <f>SUBTOTAL(103,$B$6:B501)*1</f>
        <v>496</v>
      </c>
      <c r="B501" s="8" t="s">
        <v>107</v>
      </c>
      <c r="C501" s="9" t="s">
        <v>1864</v>
      </c>
      <c r="D501" s="9" t="s">
        <v>109</v>
      </c>
      <c r="E501" s="10" t="s">
        <v>110</v>
      </c>
      <c r="F501" s="9" t="s">
        <v>111</v>
      </c>
      <c r="G501" s="9" t="s">
        <v>66</v>
      </c>
      <c r="H501" s="9" t="s">
        <v>1865</v>
      </c>
      <c r="I501" s="8" t="s">
        <v>196</v>
      </c>
      <c r="J501" s="13" t="s">
        <v>127</v>
      </c>
      <c r="K501" s="13" t="s">
        <v>15</v>
      </c>
      <c r="L501" s="13" t="s">
        <v>29</v>
      </c>
      <c r="M501" s="8" t="s">
        <v>114</v>
      </c>
      <c r="N501" s="9">
        <v>50</v>
      </c>
      <c r="O501" s="9">
        <f t="shared" ref="O501:O564" si="10">N501</f>
        <v>50</v>
      </c>
      <c r="P501" s="8"/>
      <c r="Q501" s="8"/>
      <c r="R501" s="8"/>
      <c r="S501" s="9" t="s">
        <v>1866</v>
      </c>
      <c r="T501" s="9" t="s">
        <v>1867</v>
      </c>
      <c r="U501" s="8">
        <v>1</v>
      </c>
      <c r="V501" s="8">
        <v>35</v>
      </c>
      <c r="W501" s="8">
        <v>175</v>
      </c>
      <c r="X501" s="8">
        <v>86</v>
      </c>
      <c r="Y501" s="8" t="s">
        <v>117</v>
      </c>
      <c r="Z501" s="8" t="s">
        <v>453</v>
      </c>
      <c r="AA501" s="8" t="s">
        <v>1868</v>
      </c>
      <c r="AB501" s="17" t="s">
        <v>120</v>
      </c>
      <c r="AC501" s="17"/>
    </row>
    <row r="502" s="3" customFormat="1" ht="87" spans="1:29">
      <c r="A502" s="8">
        <f>SUBTOTAL(103,$B$6:B502)*1</f>
        <v>497</v>
      </c>
      <c r="B502" s="8" t="s">
        <v>107</v>
      </c>
      <c r="C502" s="9" t="s">
        <v>1869</v>
      </c>
      <c r="D502" s="9" t="s">
        <v>109</v>
      </c>
      <c r="E502" s="10" t="s">
        <v>110</v>
      </c>
      <c r="F502" s="9" t="s">
        <v>111</v>
      </c>
      <c r="G502" s="9" t="s">
        <v>66</v>
      </c>
      <c r="H502" s="9" t="s">
        <v>1865</v>
      </c>
      <c r="I502" s="8" t="s">
        <v>196</v>
      </c>
      <c r="J502" s="13" t="s">
        <v>9</v>
      </c>
      <c r="K502" s="13" t="s">
        <v>21</v>
      </c>
      <c r="L502" s="13" t="s">
        <v>43</v>
      </c>
      <c r="M502" s="8" t="s">
        <v>114</v>
      </c>
      <c r="N502" s="9">
        <v>18</v>
      </c>
      <c r="O502" s="9">
        <f t="shared" si="10"/>
        <v>18</v>
      </c>
      <c r="P502" s="8"/>
      <c r="Q502" s="8"/>
      <c r="R502" s="8"/>
      <c r="S502" s="9" t="s">
        <v>1870</v>
      </c>
      <c r="T502" s="9" t="s">
        <v>1871</v>
      </c>
      <c r="U502" s="8">
        <v>1</v>
      </c>
      <c r="V502" s="8">
        <v>211</v>
      </c>
      <c r="W502" s="8">
        <v>974</v>
      </c>
      <c r="X502" s="8">
        <v>246</v>
      </c>
      <c r="Y502" s="8" t="s">
        <v>117</v>
      </c>
      <c r="Z502" s="8" t="s">
        <v>118</v>
      </c>
      <c r="AA502" s="8" t="s">
        <v>1868</v>
      </c>
      <c r="AB502" s="17" t="s">
        <v>120</v>
      </c>
      <c r="AC502" s="17"/>
    </row>
    <row r="503" s="3" customFormat="1" ht="87" spans="1:29">
      <c r="A503" s="8">
        <f>SUBTOTAL(103,$B$6:B503)*1</f>
        <v>498</v>
      </c>
      <c r="B503" s="8" t="s">
        <v>107</v>
      </c>
      <c r="C503" s="9" t="s">
        <v>1872</v>
      </c>
      <c r="D503" s="9" t="s">
        <v>109</v>
      </c>
      <c r="E503" s="10" t="s">
        <v>110</v>
      </c>
      <c r="F503" s="9" t="s">
        <v>111</v>
      </c>
      <c r="G503" s="9" t="s">
        <v>66</v>
      </c>
      <c r="H503" s="9" t="s">
        <v>1865</v>
      </c>
      <c r="I503" s="8" t="s">
        <v>196</v>
      </c>
      <c r="J503" s="13" t="s">
        <v>9</v>
      </c>
      <c r="K503" s="13" t="s">
        <v>21</v>
      </c>
      <c r="L503" s="13" t="s">
        <v>42</v>
      </c>
      <c r="M503" s="8" t="s">
        <v>114</v>
      </c>
      <c r="N503" s="9">
        <v>10</v>
      </c>
      <c r="O503" s="9">
        <f t="shared" si="10"/>
        <v>10</v>
      </c>
      <c r="P503" s="8"/>
      <c r="Q503" s="8"/>
      <c r="R503" s="8"/>
      <c r="S503" s="9" t="s">
        <v>1873</v>
      </c>
      <c r="T503" s="9" t="s">
        <v>1874</v>
      </c>
      <c r="U503" s="8">
        <v>1</v>
      </c>
      <c r="V503" s="8">
        <v>211</v>
      </c>
      <c r="W503" s="8">
        <v>974</v>
      </c>
      <c r="X503" s="8">
        <v>246</v>
      </c>
      <c r="Y503" s="8" t="s">
        <v>117</v>
      </c>
      <c r="Z503" s="8" t="s">
        <v>118</v>
      </c>
      <c r="AA503" s="8" t="s">
        <v>1868</v>
      </c>
      <c r="AB503" s="17" t="s">
        <v>120</v>
      </c>
      <c r="AC503" s="17"/>
    </row>
    <row r="504" s="3" customFormat="1" ht="104.4" spans="1:29">
      <c r="A504" s="8">
        <f>SUBTOTAL(103,$B$6:B504)*1</f>
        <v>499</v>
      </c>
      <c r="B504" s="8" t="s">
        <v>107</v>
      </c>
      <c r="C504" s="9" t="s">
        <v>1875</v>
      </c>
      <c r="D504" s="9" t="s">
        <v>109</v>
      </c>
      <c r="E504" s="10" t="s">
        <v>110</v>
      </c>
      <c r="F504" s="9" t="s">
        <v>111</v>
      </c>
      <c r="G504" s="9" t="s">
        <v>66</v>
      </c>
      <c r="H504" s="9" t="s">
        <v>1865</v>
      </c>
      <c r="I504" s="8" t="s">
        <v>196</v>
      </c>
      <c r="J504" s="13" t="s">
        <v>127</v>
      </c>
      <c r="K504" s="13" t="s">
        <v>7</v>
      </c>
      <c r="L504" s="13" t="s">
        <v>7</v>
      </c>
      <c r="M504" s="8" t="s">
        <v>114</v>
      </c>
      <c r="N504" s="9">
        <v>25</v>
      </c>
      <c r="O504" s="9">
        <f t="shared" si="10"/>
        <v>25</v>
      </c>
      <c r="P504" s="8"/>
      <c r="Q504" s="8"/>
      <c r="R504" s="8"/>
      <c r="S504" s="9" t="s">
        <v>1876</v>
      </c>
      <c r="T504" s="9" t="s">
        <v>1877</v>
      </c>
      <c r="U504" s="8">
        <v>7</v>
      </c>
      <c r="V504" s="8">
        <v>1200</v>
      </c>
      <c r="W504" s="8">
        <v>4500</v>
      </c>
      <c r="X504" s="8">
        <v>620</v>
      </c>
      <c r="Y504" s="8" t="s">
        <v>117</v>
      </c>
      <c r="Z504" s="8" t="s">
        <v>118</v>
      </c>
      <c r="AA504" s="8" t="s">
        <v>1868</v>
      </c>
      <c r="AB504" s="17" t="s">
        <v>120</v>
      </c>
      <c r="AC504" s="17"/>
    </row>
    <row r="505" s="3" customFormat="1" ht="104.4" spans="1:29">
      <c r="A505" s="8">
        <f>SUBTOTAL(103,$B$6:B505)*1</f>
        <v>500</v>
      </c>
      <c r="B505" s="8" t="s">
        <v>107</v>
      </c>
      <c r="C505" s="9" t="s">
        <v>1878</v>
      </c>
      <c r="D505" s="9" t="s">
        <v>109</v>
      </c>
      <c r="E505" s="10" t="s">
        <v>110</v>
      </c>
      <c r="F505" s="9" t="s">
        <v>111</v>
      </c>
      <c r="G505" s="9" t="s">
        <v>66</v>
      </c>
      <c r="H505" s="9" t="s">
        <v>1879</v>
      </c>
      <c r="I505" s="8" t="s">
        <v>178</v>
      </c>
      <c r="J505" s="13" t="s">
        <v>127</v>
      </c>
      <c r="K505" s="13" t="s">
        <v>7</v>
      </c>
      <c r="L505" s="13" t="s">
        <v>7</v>
      </c>
      <c r="M505" s="8" t="s">
        <v>114</v>
      </c>
      <c r="N505" s="9">
        <v>35</v>
      </c>
      <c r="O505" s="9">
        <f t="shared" si="10"/>
        <v>35</v>
      </c>
      <c r="P505" s="8"/>
      <c r="Q505" s="8"/>
      <c r="R505" s="8"/>
      <c r="S505" s="9" t="s">
        <v>1880</v>
      </c>
      <c r="T505" s="9" t="s">
        <v>1881</v>
      </c>
      <c r="U505" s="8">
        <v>1</v>
      </c>
      <c r="V505" s="8">
        <v>358</v>
      </c>
      <c r="W505" s="8">
        <v>1646</v>
      </c>
      <c r="X505" s="8">
        <v>225</v>
      </c>
      <c r="Y505" s="8" t="s">
        <v>117</v>
      </c>
      <c r="Z505" s="8" t="s">
        <v>118</v>
      </c>
      <c r="AA505" s="8" t="s">
        <v>1882</v>
      </c>
      <c r="AB505" s="17" t="s">
        <v>120</v>
      </c>
      <c r="AC505" s="17"/>
    </row>
    <row r="506" s="3" customFormat="1" ht="87" spans="1:29">
      <c r="A506" s="8">
        <f>SUBTOTAL(103,$B$6:B506)*1</f>
        <v>501</v>
      </c>
      <c r="B506" s="8" t="s">
        <v>107</v>
      </c>
      <c r="C506" s="9" t="s">
        <v>1883</v>
      </c>
      <c r="D506" s="9" t="s">
        <v>109</v>
      </c>
      <c r="E506" s="10" t="s">
        <v>110</v>
      </c>
      <c r="F506" s="9" t="s">
        <v>111</v>
      </c>
      <c r="G506" s="9" t="s">
        <v>66</v>
      </c>
      <c r="H506" s="9" t="s">
        <v>1879</v>
      </c>
      <c r="I506" s="8" t="s">
        <v>178</v>
      </c>
      <c r="J506" s="13" t="s">
        <v>127</v>
      </c>
      <c r="K506" s="13" t="s">
        <v>15</v>
      </c>
      <c r="L506" s="13" t="s">
        <v>29</v>
      </c>
      <c r="M506" s="8" t="s">
        <v>114</v>
      </c>
      <c r="N506" s="9">
        <v>70</v>
      </c>
      <c r="O506" s="9">
        <f t="shared" si="10"/>
        <v>70</v>
      </c>
      <c r="P506" s="8"/>
      <c r="Q506" s="8"/>
      <c r="R506" s="8"/>
      <c r="S506" s="9" t="s">
        <v>1884</v>
      </c>
      <c r="T506" s="9" t="s">
        <v>1885</v>
      </c>
      <c r="U506" s="8">
        <v>1</v>
      </c>
      <c r="V506" s="8">
        <v>35</v>
      </c>
      <c r="W506" s="8">
        <v>175</v>
      </c>
      <c r="X506" s="8">
        <v>86</v>
      </c>
      <c r="Y506" s="8" t="s">
        <v>117</v>
      </c>
      <c r="Z506" s="8" t="s">
        <v>453</v>
      </c>
      <c r="AA506" s="8" t="s">
        <v>1882</v>
      </c>
      <c r="AB506" s="17" t="s">
        <v>120</v>
      </c>
      <c r="AC506" s="17"/>
    </row>
    <row r="507" s="3" customFormat="1" ht="87" spans="1:29">
      <c r="A507" s="8">
        <f>SUBTOTAL(103,$B$6:B507)*1</f>
        <v>502</v>
      </c>
      <c r="B507" s="8" t="s">
        <v>107</v>
      </c>
      <c r="C507" s="9" t="s">
        <v>1886</v>
      </c>
      <c r="D507" s="9" t="s">
        <v>109</v>
      </c>
      <c r="E507" s="10" t="s">
        <v>110</v>
      </c>
      <c r="F507" s="9" t="s">
        <v>111</v>
      </c>
      <c r="G507" s="9" t="s">
        <v>66</v>
      </c>
      <c r="H507" s="9" t="s">
        <v>1879</v>
      </c>
      <c r="I507" s="8" t="s">
        <v>178</v>
      </c>
      <c r="J507" s="13" t="s">
        <v>9</v>
      </c>
      <c r="K507" s="13" t="s">
        <v>21</v>
      </c>
      <c r="L507" s="13" t="s">
        <v>42</v>
      </c>
      <c r="M507" s="8" t="s">
        <v>114</v>
      </c>
      <c r="N507" s="9">
        <v>50</v>
      </c>
      <c r="O507" s="9">
        <f t="shared" si="10"/>
        <v>50</v>
      </c>
      <c r="P507" s="8"/>
      <c r="Q507" s="8"/>
      <c r="R507" s="8"/>
      <c r="S507" s="9" t="s">
        <v>1887</v>
      </c>
      <c r="T507" s="9" t="s">
        <v>1888</v>
      </c>
      <c r="U507" s="8">
        <v>1</v>
      </c>
      <c r="V507" s="8">
        <v>220</v>
      </c>
      <c r="W507" s="8">
        <v>848</v>
      </c>
      <c r="X507" s="8">
        <v>96</v>
      </c>
      <c r="Y507" s="8" t="s">
        <v>117</v>
      </c>
      <c r="Z507" s="8" t="s">
        <v>118</v>
      </c>
      <c r="AA507" s="8" t="s">
        <v>1882</v>
      </c>
      <c r="AB507" s="17" t="s">
        <v>120</v>
      </c>
      <c r="AC507" s="17"/>
    </row>
    <row r="508" s="3" customFormat="1" ht="87" spans="1:29">
      <c r="A508" s="8">
        <f>SUBTOTAL(103,$B$6:B508)*1</f>
        <v>503</v>
      </c>
      <c r="B508" s="8" t="s">
        <v>107</v>
      </c>
      <c r="C508" s="9" t="s">
        <v>1226</v>
      </c>
      <c r="D508" s="9" t="s">
        <v>109</v>
      </c>
      <c r="E508" s="10" t="s">
        <v>110</v>
      </c>
      <c r="F508" s="9" t="s">
        <v>111</v>
      </c>
      <c r="G508" s="9" t="s">
        <v>66</v>
      </c>
      <c r="H508" s="9" t="s">
        <v>1879</v>
      </c>
      <c r="I508" s="8" t="s">
        <v>178</v>
      </c>
      <c r="J508" s="13" t="s">
        <v>113</v>
      </c>
      <c r="K508" s="13" t="s">
        <v>25</v>
      </c>
      <c r="L508" s="13" t="s">
        <v>51</v>
      </c>
      <c r="M508" s="8" t="s">
        <v>114</v>
      </c>
      <c r="N508" s="9">
        <v>10</v>
      </c>
      <c r="O508" s="9">
        <f t="shared" si="10"/>
        <v>10</v>
      </c>
      <c r="P508" s="8"/>
      <c r="Q508" s="8"/>
      <c r="R508" s="8"/>
      <c r="S508" s="9" t="s">
        <v>1889</v>
      </c>
      <c r="T508" s="9" t="s">
        <v>1890</v>
      </c>
      <c r="U508" s="8">
        <v>1</v>
      </c>
      <c r="V508" s="8">
        <v>358</v>
      </c>
      <c r="W508" s="8">
        <v>1646</v>
      </c>
      <c r="X508" s="8">
        <v>315</v>
      </c>
      <c r="Y508" s="8" t="s">
        <v>117</v>
      </c>
      <c r="Z508" s="8" t="s">
        <v>403</v>
      </c>
      <c r="AA508" s="8" t="s">
        <v>1882</v>
      </c>
      <c r="AB508" s="17" t="s">
        <v>120</v>
      </c>
      <c r="AC508" s="17"/>
    </row>
    <row r="509" s="3" customFormat="1" ht="87" spans="1:29">
      <c r="A509" s="8">
        <f>SUBTOTAL(103,$B$6:B509)*1</f>
        <v>504</v>
      </c>
      <c r="B509" s="8" t="s">
        <v>107</v>
      </c>
      <c r="C509" s="9" t="s">
        <v>1891</v>
      </c>
      <c r="D509" s="9" t="s">
        <v>109</v>
      </c>
      <c r="E509" s="10" t="s">
        <v>110</v>
      </c>
      <c r="F509" s="9" t="s">
        <v>111</v>
      </c>
      <c r="G509" s="9" t="s">
        <v>66</v>
      </c>
      <c r="H509" s="9" t="s">
        <v>1879</v>
      </c>
      <c r="I509" s="8" t="s">
        <v>178</v>
      </c>
      <c r="J509" s="13" t="s">
        <v>9</v>
      </c>
      <c r="K509" s="13" t="s">
        <v>21</v>
      </c>
      <c r="L509" s="13" t="s">
        <v>45</v>
      </c>
      <c r="M509" s="8" t="s">
        <v>114</v>
      </c>
      <c r="N509" s="9">
        <v>30</v>
      </c>
      <c r="O509" s="9">
        <f t="shared" si="10"/>
        <v>30</v>
      </c>
      <c r="P509" s="8"/>
      <c r="Q509" s="8"/>
      <c r="R509" s="8"/>
      <c r="S509" s="9" t="s">
        <v>1892</v>
      </c>
      <c r="T509" s="9" t="s">
        <v>1893</v>
      </c>
      <c r="U509" s="8">
        <v>1</v>
      </c>
      <c r="V509" s="8">
        <v>55</v>
      </c>
      <c r="W509" s="8">
        <v>480</v>
      </c>
      <c r="X509" s="8">
        <v>65</v>
      </c>
      <c r="Y509" s="8" t="s">
        <v>117</v>
      </c>
      <c r="Z509" s="8" t="s">
        <v>118</v>
      </c>
      <c r="AA509" s="8" t="s">
        <v>1882</v>
      </c>
      <c r="AB509" s="17" t="s">
        <v>120</v>
      </c>
      <c r="AC509" s="17"/>
    </row>
    <row r="510" s="3" customFormat="1" ht="121.8" spans="1:29">
      <c r="A510" s="8">
        <f>SUBTOTAL(103,$B$6:B510)*1</f>
        <v>505</v>
      </c>
      <c r="B510" s="8" t="s">
        <v>107</v>
      </c>
      <c r="C510" s="9" t="s">
        <v>1894</v>
      </c>
      <c r="D510" s="9" t="s">
        <v>109</v>
      </c>
      <c r="E510" s="10" t="s">
        <v>110</v>
      </c>
      <c r="F510" s="9" t="s">
        <v>111</v>
      </c>
      <c r="G510" s="9" t="s">
        <v>66</v>
      </c>
      <c r="H510" s="9" t="s">
        <v>1895</v>
      </c>
      <c r="I510" s="8" t="s">
        <v>166</v>
      </c>
      <c r="J510" s="13" t="s">
        <v>127</v>
      </c>
      <c r="K510" s="13" t="s">
        <v>15</v>
      </c>
      <c r="L510" s="13" t="s">
        <v>29</v>
      </c>
      <c r="M510" s="8" t="s">
        <v>114</v>
      </c>
      <c r="N510" s="9">
        <v>70</v>
      </c>
      <c r="O510" s="9">
        <f t="shared" si="10"/>
        <v>70</v>
      </c>
      <c r="P510" s="8"/>
      <c r="Q510" s="8"/>
      <c r="R510" s="8"/>
      <c r="S510" s="9" t="s">
        <v>1896</v>
      </c>
      <c r="T510" s="9" t="s">
        <v>1897</v>
      </c>
      <c r="U510" s="8">
        <v>1</v>
      </c>
      <c r="V510" s="8">
        <v>80</v>
      </c>
      <c r="W510" s="8">
        <v>396</v>
      </c>
      <c r="X510" s="8">
        <v>167</v>
      </c>
      <c r="Y510" s="8" t="s">
        <v>117</v>
      </c>
      <c r="Z510" s="8" t="s">
        <v>453</v>
      </c>
      <c r="AA510" s="8" t="s">
        <v>1898</v>
      </c>
      <c r="AB510" s="17" t="s">
        <v>120</v>
      </c>
      <c r="AC510" s="17"/>
    </row>
    <row r="511" s="3" customFormat="1" ht="87" spans="1:29">
      <c r="A511" s="8">
        <f>SUBTOTAL(103,$B$6:B511)*1</f>
        <v>506</v>
      </c>
      <c r="B511" s="8" t="s">
        <v>107</v>
      </c>
      <c r="C511" s="9" t="s">
        <v>1899</v>
      </c>
      <c r="D511" s="9" t="s">
        <v>109</v>
      </c>
      <c r="E511" s="10" t="s">
        <v>110</v>
      </c>
      <c r="F511" s="9" t="s">
        <v>111</v>
      </c>
      <c r="G511" s="9" t="s">
        <v>66</v>
      </c>
      <c r="H511" s="9" t="s">
        <v>1895</v>
      </c>
      <c r="I511" s="8" t="s">
        <v>166</v>
      </c>
      <c r="J511" s="13" t="s">
        <v>127</v>
      </c>
      <c r="K511" s="13" t="s">
        <v>17</v>
      </c>
      <c r="L511" s="13" t="s">
        <v>35</v>
      </c>
      <c r="M511" s="8" t="s">
        <v>114</v>
      </c>
      <c r="N511" s="9">
        <v>30</v>
      </c>
      <c r="O511" s="9">
        <f t="shared" si="10"/>
        <v>30</v>
      </c>
      <c r="P511" s="8"/>
      <c r="Q511" s="8"/>
      <c r="R511" s="8"/>
      <c r="S511" s="9" t="s">
        <v>1900</v>
      </c>
      <c r="T511" s="9" t="s">
        <v>1901</v>
      </c>
      <c r="U511" s="8">
        <v>1</v>
      </c>
      <c r="V511" s="8">
        <v>150</v>
      </c>
      <c r="W511" s="8">
        <v>610</v>
      </c>
      <c r="X511" s="8">
        <v>31</v>
      </c>
      <c r="Y511" s="8" t="s">
        <v>117</v>
      </c>
      <c r="Z511" s="8" t="s">
        <v>118</v>
      </c>
      <c r="AA511" s="8" t="s">
        <v>1898</v>
      </c>
      <c r="AB511" s="17" t="s">
        <v>120</v>
      </c>
      <c r="AC511" s="17"/>
    </row>
    <row r="512" s="3" customFormat="1" ht="87" spans="1:29">
      <c r="A512" s="8">
        <f>SUBTOTAL(103,$B$6:B512)*1</f>
        <v>507</v>
      </c>
      <c r="B512" s="8" t="s">
        <v>107</v>
      </c>
      <c r="C512" s="9" t="s">
        <v>1902</v>
      </c>
      <c r="D512" s="9" t="s">
        <v>109</v>
      </c>
      <c r="E512" s="10" t="s">
        <v>110</v>
      </c>
      <c r="F512" s="9" t="s">
        <v>111</v>
      </c>
      <c r="G512" s="9" t="s">
        <v>66</v>
      </c>
      <c r="H512" s="9" t="s">
        <v>1895</v>
      </c>
      <c r="I512" s="8" t="s">
        <v>166</v>
      </c>
      <c r="J512" s="13" t="s">
        <v>127</v>
      </c>
      <c r="K512" s="13" t="s">
        <v>18</v>
      </c>
      <c r="L512" s="13" t="s">
        <v>38</v>
      </c>
      <c r="M512" s="8" t="s">
        <v>114</v>
      </c>
      <c r="N512" s="9">
        <v>25</v>
      </c>
      <c r="O512" s="9">
        <f t="shared" si="10"/>
        <v>25</v>
      </c>
      <c r="P512" s="8"/>
      <c r="Q512" s="8"/>
      <c r="R512" s="8"/>
      <c r="S512" s="9" t="s">
        <v>1903</v>
      </c>
      <c r="T512" s="9" t="s">
        <v>1904</v>
      </c>
      <c r="U512" s="8">
        <v>1</v>
      </c>
      <c r="V512" s="8">
        <v>232</v>
      </c>
      <c r="W512" s="8">
        <v>862</v>
      </c>
      <c r="X512" s="8">
        <v>33</v>
      </c>
      <c r="Y512" s="8" t="s">
        <v>117</v>
      </c>
      <c r="Z512" s="8" t="s">
        <v>118</v>
      </c>
      <c r="AA512" s="8" t="s">
        <v>1898</v>
      </c>
      <c r="AB512" s="17" t="s">
        <v>120</v>
      </c>
      <c r="AC512" s="17"/>
    </row>
    <row r="513" s="3" customFormat="1" ht="104.4" spans="1:29">
      <c r="A513" s="8">
        <f>SUBTOTAL(103,$B$6:B513)*1</f>
        <v>508</v>
      </c>
      <c r="B513" s="8" t="s">
        <v>107</v>
      </c>
      <c r="C513" s="9" t="s">
        <v>1905</v>
      </c>
      <c r="D513" s="9" t="s">
        <v>109</v>
      </c>
      <c r="E513" s="10" t="s">
        <v>110</v>
      </c>
      <c r="F513" s="9" t="s">
        <v>111</v>
      </c>
      <c r="G513" s="9" t="s">
        <v>66</v>
      </c>
      <c r="H513" s="9" t="s">
        <v>1895</v>
      </c>
      <c r="I513" s="8" t="s">
        <v>166</v>
      </c>
      <c r="J513" s="13" t="s">
        <v>127</v>
      </c>
      <c r="K513" s="13" t="s">
        <v>15</v>
      </c>
      <c r="L513" s="13" t="s">
        <v>31</v>
      </c>
      <c r="M513" s="8" t="s">
        <v>114</v>
      </c>
      <c r="N513" s="9">
        <v>25</v>
      </c>
      <c r="O513" s="9">
        <f t="shared" si="10"/>
        <v>25</v>
      </c>
      <c r="P513" s="8"/>
      <c r="Q513" s="8"/>
      <c r="R513" s="8"/>
      <c r="S513" s="9" t="s">
        <v>1906</v>
      </c>
      <c r="T513" s="9" t="s">
        <v>1907</v>
      </c>
      <c r="U513" s="8">
        <v>1</v>
      </c>
      <c r="V513" s="8">
        <v>80</v>
      </c>
      <c r="W513" s="8">
        <v>310</v>
      </c>
      <c r="X513" s="8">
        <v>96</v>
      </c>
      <c r="Y513" s="8" t="s">
        <v>117</v>
      </c>
      <c r="Z513" s="8" t="s">
        <v>118</v>
      </c>
      <c r="AA513" s="8" t="s">
        <v>1898</v>
      </c>
      <c r="AB513" s="17" t="s">
        <v>120</v>
      </c>
      <c r="AC513" s="17"/>
    </row>
    <row r="514" s="3" customFormat="1" ht="104.4" spans="1:29">
      <c r="A514" s="8">
        <f>SUBTOTAL(103,$B$6:B514)*1</f>
        <v>509</v>
      </c>
      <c r="B514" s="8" t="s">
        <v>107</v>
      </c>
      <c r="C514" s="9" t="s">
        <v>1908</v>
      </c>
      <c r="D514" s="9" t="s">
        <v>109</v>
      </c>
      <c r="E514" s="10" t="s">
        <v>110</v>
      </c>
      <c r="F514" s="9" t="s">
        <v>111</v>
      </c>
      <c r="G514" s="9" t="s">
        <v>66</v>
      </c>
      <c r="H514" s="9" t="s">
        <v>1895</v>
      </c>
      <c r="I514" s="8" t="s">
        <v>166</v>
      </c>
      <c r="J514" s="13" t="s">
        <v>127</v>
      </c>
      <c r="K514" s="13" t="s">
        <v>17</v>
      </c>
      <c r="L514" s="13" t="s">
        <v>34</v>
      </c>
      <c r="M514" s="8" t="s">
        <v>114</v>
      </c>
      <c r="N514" s="9">
        <v>35</v>
      </c>
      <c r="O514" s="9">
        <f t="shared" si="10"/>
        <v>35</v>
      </c>
      <c r="P514" s="8"/>
      <c r="Q514" s="8"/>
      <c r="R514" s="8"/>
      <c r="S514" s="9" t="s">
        <v>1909</v>
      </c>
      <c r="T514" s="9" t="s">
        <v>1910</v>
      </c>
      <c r="U514" s="8">
        <v>1</v>
      </c>
      <c r="V514" s="8">
        <v>60</v>
      </c>
      <c r="W514" s="8">
        <v>298</v>
      </c>
      <c r="X514" s="8">
        <v>53</v>
      </c>
      <c r="Y514" s="8" t="s">
        <v>117</v>
      </c>
      <c r="Z514" s="8" t="s">
        <v>118</v>
      </c>
      <c r="AA514" s="8" t="s">
        <v>1898</v>
      </c>
      <c r="AB514" s="17" t="s">
        <v>120</v>
      </c>
      <c r="AC514" s="17"/>
    </row>
    <row r="515" s="3" customFormat="1" ht="87" spans="1:29">
      <c r="A515" s="8">
        <f>SUBTOTAL(103,$B$6:B515)*1</f>
        <v>510</v>
      </c>
      <c r="B515" s="8" t="s">
        <v>107</v>
      </c>
      <c r="C515" s="9" t="s">
        <v>1911</v>
      </c>
      <c r="D515" s="9" t="s">
        <v>109</v>
      </c>
      <c r="E515" s="10" t="s">
        <v>110</v>
      </c>
      <c r="F515" s="9" t="s">
        <v>111</v>
      </c>
      <c r="G515" s="9" t="s">
        <v>66</v>
      </c>
      <c r="H515" s="9" t="s">
        <v>1912</v>
      </c>
      <c r="I515" s="8" t="s">
        <v>196</v>
      </c>
      <c r="J515" s="13" t="s">
        <v>9</v>
      </c>
      <c r="K515" s="13" t="s">
        <v>21</v>
      </c>
      <c r="L515" s="13" t="s">
        <v>42</v>
      </c>
      <c r="M515" s="8" t="s">
        <v>114</v>
      </c>
      <c r="N515" s="9">
        <v>65</v>
      </c>
      <c r="O515" s="9">
        <f t="shared" si="10"/>
        <v>65</v>
      </c>
      <c r="P515" s="8"/>
      <c r="Q515" s="8"/>
      <c r="R515" s="8"/>
      <c r="S515" s="9" t="s">
        <v>1913</v>
      </c>
      <c r="T515" s="9" t="s">
        <v>1914</v>
      </c>
      <c r="U515" s="8">
        <v>1</v>
      </c>
      <c r="V515" s="8">
        <v>37</v>
      </c>
      <c r="W515" s="8">
        <v>167</v>
      </c>
      <c r="X515" s="8">
        <v>27</v>
      </c>
      <c r="Y515" s="8" t="s">
        <v>117</v>
      </c>
      <c r="Z515" s="8" t="s">
        <v>118</v>
      </c>
      <c r="AA515" s="8" t="s">
        <v>1915</v>
      </c>
      <c r="AB515" s="17" t="s">
        <v>120</v>
      </c>
      <c r="AC515" s="17"/>
    </row>
    <row r="516" s="3" customFormat="1" ht="87" spans="1:29">
      <c r="A516" s="8">
        <f>SUBTOTAL(103,$B$6:B516)*1</f>
        <v>511</v>
      </c>
      <c r="B516" s="8" t="s">
        <v>107</v>
      </c>
      <c r="C516" s="9" t="s">
        <v>1916</v>
      </c>
      <c r="D516" s="9" t="s">
        <v>109</v>
      </c>
      <c r="E516" s="10" t="s">
        <v>110</v>
      </c>
      <c r="F516" s="9" t="s">
        <v>111</v>
      </c>
      <c r="G516" s="9" t="s">
        <v>66</v>
      </c>
      <c r="H516" s="9" t="s">
        <v>1912</v>
      </c>
      <c r="I516" s="8" t="s">
        <v>196</v>
      </c>
      <c r="J516" s="13" t="s">
        <v>9</v>
      </c>
      <c r="K516" s="13" t="s">
        <v>21</v>
      </c>
      <c r="L516" s="13" t="s">
        <v>42</v>
      </c>
      <c r="M516" s="8" t="s">
        <v>114</v>
      </c>
      <c r="N516" s="9">
        <v>85</v>
      </c>
      <c r="O516" s="9">
        <f t="shared" si="10"/>
        <v>85</v>
      </c>
      <c r="P516" s="8"/>
      <c r="Q516" s="8"/>
      <c r="R516" s="8"/>
      <c r="S516" s="9" t="s">
        <v>1917</v>
      </c>
      <c r="T516" s="9" t="s">
        <v>1918</v>
      </c>
      <c r="U516" s="8">
        <v>2</v>
      </c>
      <c r="V516" s="8">
        <v>62</v>
      </c>
      <c r="W516" s="8">
        <v>265</v>
      </c>
      <c r="X516" s="8">
        <v>43</v>
      </c>
      <c r="Y516" s="8" t="s">
        <v>117</v>
      </c>
      <c r="Z516" s="8" t="s">
        <v>118</v>
      </c>
      <c r="AA516" s="8" t="s">
        <v>1915</v>
      </c>
      <c r="AB516" s="17" t="s">
        <v>120</v>
      </c>
      <c r="AC516" s="17"/>
    </row>
    <row r="517" s="3" customFormat="1" ht="52.2" spans="1:29">
      <c r="A517" s="8">
        <f>SUBTOTAL(103,$B$6:B517)*1</f>
        <v>512</v>
      </c>
      <c r="B517" s="8" t="s">
        <v>107</v>
      </c>
      <c r="C517" s="9" t="s">
        <v>1919</v>
      </c>
      <c r="D517" s="9" t="s">
        <v>109</v>
      </c>
      <c r="E517" s="10" t="s">
        <v>110</v>
      </c>
      <c r="F517" s="9" t="s">
        <v>111</v>
      </c>
      <c r="G517" s="9" t="s">
        <v>66</v>
      </c>
      <c r="H517" s="9" t="s">
        <v>1912</v>
      </c>
      <c r="I517" s="8" t="s">
        <v>196</v>
      </c>
      <c r="J517" s="13" t="s">
        <v>9</v>
      </c>
      <c r="K517" s="13" t="s">
        <v>23</v>
      </c>
      <c r="L517" s="13" t="s">
        <v>49</v>
      </c>
      <c r="M517" s="8" t="s">
        <v>114</v>
      </c>
      <c r="N517" s="9">
        <v>6</v>
      </c>
      <c r="O517" s="9">
        <f t="shared" si="10"/>
        <v>6</v>
      </c>
      <c r="P517" s="8"/>
      <c r="Q517" s="8"/>
      <c r="R517" s="8"/>
      <c r="S517" s="9" t="s">
        <v>1920</v>
      </c>
      <c r="T517" s="9" t="s">
        <v>1921</v>
      </c>
      <c r="U517" s="8">
        <v>1</v>
      </c>
      <c r="V517" s="8">
        <v>62</v>
      </c>
      <c r="W517" s="8">
        <v>265</v>
      </c>
      <c r="X517" s="8">
        <v>43</v>
      </c>
      <c r="Y517" s="8" t="s">
        <v>117</v>
      </c>
      <c r="Z517" s="8" t="s">
        <v>118</v>
      </c>
      <c r="AA517" s="8" t="s">
        <v>1915</v>
      </c>
      <c r="AB517" s="17" t="s">
        <v>120</v>
      </c>
      <c r="AC517" s="17"/>
    </row>
    <row r="518" s="3" customFormat="1" ht="69.6" spans="1:29">
      <c r="A518" s="8">
        <f>SUBTOTAL(103,$B$6:B518)*1</f>
        <v>513</v>
      </c>
      <c r="B518" s="8" t="s">
        <v>107</v>
      </c>
      <c r="C518" s="9" t="s">
        <v>1922</v>
      </c>
      <c r="D518" s="9" t="s">
        <v>227</v>
      </c>
      <c r="E518" s="10" t="s">
        <v>110</v>
      </c>
      <c r="F518" s="9" t="s">
        <v>111</v>
      </c>
      <c r="G518" s="9" t="s">
        <v>66</v>
      </c>
      <c r="H518" s="9" t="s">
        <v>1912</v>
      </c>
      <c r="I518" s="8" t="s">
        <v>196</v>
      </c>
      <c r="J518" s="13" t="s">
        <v>127</v>
      </c>
      <c r="K518" s="13" t="s">
        <v>15</v>
      </c>
      <c r="L518" s="13" t="s">
        <v>27</v>
      </c>
      <c r="M518" s="8" t="s">
        <v>114</v>
      </c>
      <c r="N518" s="9">
        <v>5</v>
      </c>
      <c r="O518" s="9">
        <f t="shared" si="10"/>
        <v>5</v>
      </c>
      <c r="P518" s="8"/>
      <c r="Q518" s="8"/>
      <c r="R518" s="8"/>
      <c r="S518" s="9" t="s">
        <v>1923</v>
      </c>
      <c r="T518" s="9" t="s">
        <v>1924</v>
      </c>
      <c r="U518" s="8">
        <v>1</v>
      </c>
      <c r="V518" s="8">
        <v>196</v>
      </c>
      <c r="W518" s="8">
        <v>848</v>
      </c>
      <c r="X518" s="8">
        <v>185</v>
      </c>
      <c r="Y518" s="8" t="s">
        <v>117</v>
      </c>
      <c r="Z518" s="8" t="s">
        <v>118</v>
      </c>
      <c r="AA518" s="8" t="s">
        <v>1915</v>
      </c>
      <c r="AB518" s="17" t="s">
        <v>120</v>
      </c>
      <c r="AC518" s="17"/>
    </row>
    <row r="519" s="3" customFormat="1" ht="87" spans="1:29">
      <c r="A519" s="8">
        <f>SUBTOTAL(103,$B$6:B519)*1</f>
        <v>514</v>
      </c>
      <c r="B519" s="8" t="s">
        <v>107</v>
      </c>
      <c r="C519" s="9" t="s">
        <v>1925</v>
      </c>
      <c r="D519" s="9" t="s">
        <v>109</v>
      </c>
      <c r="E519" s="10" t="s">
        <v>110</v>
      </c>
      <c r="F519" s="9" t="s">
        <v>111</v>
      </c>
      <c r="G519" s="9" t="s">
        <v>66</v>
      </c>
      <c r="H519" s="9" t="s">
        <v>1912</v>
      </c>
      <c r="I519" s="8" t="s">
        <v>196</v>
      </c>
      <c r="J519" s="13" t="s">
        <v>9</v>
      </c>
      <c r="K519" s="13" t="s">
        <v>21</v>
      </c>
      <c r="L519" s="13" t="s">
        <v>45</v>
      </c>
      <c r="M519" s="8" t="s">
        <v>114</v>
      </c>
      <c r="N519" s="9">
        <v>25</v>
      </c>
      <c r="O519" s="9">
        <f t="shared" si="10"/>
        <v>25</v>
      </c>
      <c r="P519" s="8"/>
      <c r="Q519" s="8"/>
      <c r="R519" s="8"/>
      <c r="S519" s="9" t="s">
        <v>1926</v>
      </c>
      <c r="T519" s="9" t="s">
        <v>1927</v>
      </c>
      <c r="U519" s="8">
        <v>1</v>
      </c>
      <c r="V519" s="8">
        <v>196</v>
      </c>
      <c r="W519" s="8">
        <v>848</v>
      </c>
      <c r="X519" s="8">
        <v>70</v>
      </c>
      <c r="Y519" s="8" t="s">
        <v>117</v>
      </c>
      <c r="Z519" s="8" t="s">
        <v>118</v>
      </c>
      <c r="AA519" s="8" t="s">
        <v>1915</v>
      </c>
      <c r="AB519" s="17" t="s">
        <v>120</v>
      </c>
      <c r="AC519" s="17"/>
    </row>
    <row r="520" s="3" customFormat="1" ht="121.8" spans="1:29">
      <c r="A520" s="8">
        <f>SUBTOTAL(103,$B$6:B520)*1</f>
        <v>515</v>
      </c>
      <c r="B520" s="8" t="s">
        <v>107</v>
      </c>
      <c r="C520" s="9" t="s">
        <v>1928</v>
      </c>
      <c r="D520" s="9" t="s">
        <v>109</v>
      </c>
      <c r="E520" s="10" t="s">
        <v>110</v>
      </c>
      <c r="F520" s="9" t="s">
        <v>111</v>
      </c>
      <c r="G520" s="9" t="s">
        <v>66</v>
      </c>
      <c r="H520" s="9" t="s">
        <v>1912</v>
      </c>
      <c r="I520" s="8" t="s">
        <v>196</v>
      </c>
      <c r="J520" s="13" t="s">
        <v>127</v>
      </c>
      <c r="K520" s="13" t="s">
        <v>15</v>
      </c>
      <c r="L520" s="13" t="s">
        <v>29</v>
      </c>
      <c r="M520" s="8" t="s">
        <v>114</v>
      </c>
      <c r="N520" s="9">
        <v>60</v>
      </c>
      <c r="O520" s="9">
        <f t="shared" si="10"/>
        <v>60</v>
      </c>
      <c r="P520" s="8"/>
      <c r="Q520" s="8"/>
      <c r="R520" s="8"/>
      <c r="S520" s="9" t="s">
        <v>1929</v>
      </c>
      <c r="T520" s="9" t="s">
        <v>1930</v>
      </c>
      <c r="U520" s="8">
        <v>1</v>
      </c>
      <c r="V520" s="8">
        <v>56</v>
      </c>
      <c r="W520" s="8">
        <v>225</v>
      </c>
      <c r="X520" s="8">
        <v>92</v>
      </c>
      <c r="Y520" s="8" t="s">
        <v>117</v>
      </c>
      <c r="Z520" s="8" t="s">
        <v>453</v>
      </c>
      <c r="AA520" s="8" t="s">
        <v>1915</v>
      </c>
      <c r="AB520" s="17" t="s">
        <v>120</v>
      </c>
      <c r="AC520" s="17"/>
    </row>
    <row r="521" s="3" customFormat="1" ht="104.4" spans="1:29">
      <c r="A521" s="8">
        <f>SUBTOTAL(103,$B$6:B521)*1</f>
        <v>516</v>
      </c>
      <c r="B521" s="8" t="s">
        <v>107</v>
      </c>
      <c r="C521" s="9" t="s">
        <v>1177</v>
      </c>
      <c r="D521" s="9" t="s">
        <v>109</v>
      </c>
      <c r="E521" s="10" t="s">
        <v>110</v>
      </c>
      <c r="F521" s="9" t="s">
        <v>111</v>
      </c>
      <c r="G521" s="9" t="s">
        <v>66</v>
      </c>
      <c r="H521" s="9" t="s">
        <v>1931</v>
      </c>
      <c r="I521" s="8" t="s">
        <v>166</v>
      </c>
      <c r="J521" s="13" t="s">
        <v>127</v>
      </c>
      <c r="K521" s="13" t="s">
        <v>7</v>
      </c>
      <c r="L521" s="13" t="s">
        <v>7</v>
      </c>
      <c r="M521" s="8" t="s">
        <v>114</v>
      </c>
      <c r="N521" s="9">
        <v>22</v>
      </c>
      <c r="O521" s="9">
        <f t="shared" si="10"/>
        <v>22</v>
      </c>
      <c r="P521" s="8"/>
      <c r="Q521" s="8"/>
      <c r="R521" s="8"/>
      <c r="S521" s="9" t="s">
        <v>1932</v>
      </c>
      <c r="T521" s="9" t="s">
        <v>1933</v>
      </c>
      <c r="U521" s="8">
        <v>7</v>
      </c>
      <c r="V521" s="8">
        <v>1200</v>
      </c>
      <c r="W521" s="8">
        <v>4500</v>
      </c>
      <c r="X521" s="8">
        <v>480</v>
      </c>
      <c r="Y521" s="8" t="s">
        <v>117</v>
      </c>
      <c r="Z521" s="8" t="s">
        <v>118</v>
      </c>
      <c r="AA521" s="8" t="s">
        <v>1934</v>
      </c>
      <c r="AB521" s="17" t="s">
        <v>120</v>
      </c>
      <c r="AC521" s="17"/>
    </row>
    <row r="522" s="3" customFormat="1" ht="69.6" spans="1:29">
      <c r="A522" s="8">
        <f>SUBTOTAL(103,$B$6:B522)*1</f>
        <v>517</v>
      </c>
      <c r="B522" s="8" t="s">
        <v>107</v>
      </c>
      <c r="C522" s="9" t="s">
        <v>1935</v>
      </c>
      <c r="D522" s="9" t="s">
        <v>109</v>
      </c>
      <c r="E522" s="10" t="s">
        <v>110</v>
      </c>
      <c r="F522" s="9" t="s">
        <v>111</v>
      </c>
      <c r="G522" s="9" t="s">
        <v>66</v>
      </c>
      <c r="H522" s="9" t="s">
        <v>1931</v>
      </c>
      <c r="I522" s="8" t="s">
        <v>166</v>
      </c>
      <c r="J522" s="13" t="s">
        <v>127</v>
      </c>
      <c r="K522" s="13" t="s">
        <v>15</v>
      </c>
      <c r="L522" s="13" t="s">
        <v>26</v>
      </c>
      <c r="M522" s="8" t="s">
        <v>114</v>
      </c>
      <c r="N522" s="9">
        <v>85</v>
      </c>
      <c r="O522" s="9">
        <f t="shared" si="10"/>
        <v>85</v>
      </c>
      <c r="P522" s="8"/>
      <c r="Q522" s="8"/>
      <c r="R522" s="8"/>
      <c r="S522" s="9" t="s">
        <v>1936</v>
      </c>
      <c r="T522" s="9" t="s">
        <v>1937</v>
      </c>
      <c r="U522" s="8">
        <v>1</v>
      </c>
      <c r="V522" s="8">
        <v>245</v>
      </c>
      <c r="W522" s="8">
        <v>1168</v>
      </c>
      <c r="X522" s="8">
        <v>288</v>
      </c>
      <c r="Y522" s="8" t="s">
        <v>117</v>
      </c>
      <c r="Z522" s="8" t="s">
        <v>118</v>
      </c>
      <c r="AA522" s="8" t="s">
        <v>1934</v>
      </c>
      <c r="AB522" s="17" t="s">
        <v>120</v>
      </c>
      <c r="AC522" s="17"/>
    </row>
    <row r="523" s="3" customFormat="1" ht="87" spans="1:29">
      <c r="A523" s="8">
        <f>SUBTOTAL(103,$B$6:B523)*1</f>
        <v>518</v>
      </c>
      <c r="B523" s="8" t="s">
        <v>107</v>
      </c>
      <c r="C523" s="9" t="s">
        <v>1938</v>
      </c>
      <c r="D523" s="9" t="s">
        <v>109</v>
      </c>
      <c r="E523" s="10" t="s">
        <v>110</v>
      </c>
      <c r="F523" s="9" t="s">
        <v>111</v>
      </c>
      <c r="G523" s="9" t="s">
        <v>66</v>
      </c>
      <c r="H523" s="9" t="s">
        <v>1931</v>
      </c>
      <c r="I523" s="8" t="s">
        <v>166</v>
      </c>
      <c r="J523" s="13" t="s">
        <v>9</v>
      </c>
      <c r="K523" s="13" t="s">
        <v>21</v>
      </c>
      <c r="L523" s="13" t="s">
        <v>43</v>
      </c>
      <c r="M523" s="8" t="s">
        <v>114</v>
      </c>
      <c r="N523" s="9">
        <v>28</v>
      </c>
      <c r="O523" s="9">
        <f t="shared" si="10"/>
        <v>28</v>
      </c>
      <c r="P523" s="8"/>
      <c r="Q523" s="8"/>
      <c r="R523" s="8"/>
      <c r="S523" s="9" t="s">
        <v>1939</v>
      </c>
      <c r="T523" s="9" t="s">
        <v>1940</v>
      </c>
      <c r="U523" s="8">
        <v>1</v>
      </c>
      <c r="V523" s="8">
        <v>27</v>
      </c>
      <c r="W523" s="8">
        <v>219</v>
      </c>
      <c r="X523" s="8">
        <v>57</v>
      </c>
      <c r="Y523" s="8" t="s">
        <v>117</v>
      </c>
      <c r="Z523" s="8" t="s">
        <v>118</v>
      </c>
      <c r="AA523" s="8" t="s">
        <v>1934</v>
      </c>
      <c r="AB523" s="17" t="s">
        <v>120</v>
      </c>
      <c r="AC523" s="17"/>
    </row>
    <row r="524" s="3" customFormat="1" ht="104.4" spans="1:29">
      <c r="A524" s="8">
        <f>SUBTOTAL(103,$B$6:B524)*1</f>
        <v>519</v>
      </c>
      <c r="B524" s="8" t="s">
        <v>107</v>
      </c>
      <c r="C524" s="9" t="s">
        <v>382</v>
      </c>
      <c r="D524" s="9" t="s">
        <v>109</v>
      </c>
      <c r="E524" s="10" t="s">
        <v>110</v>
      </c>
      <c r="F524" s="9" t="s">
        <v>111</v>
      </c>
      <c r="G524" s="9" t="s">
        <v>66</v>
      </c>
      <c r="H524" s="9" t="s">
        <v>1931</v>
      </c>
      <c r="I524" s="8" t="s">
        <v>166</v>
      </c>
      <c r="J524" s="13" t="s">
        <v>9</v>
      </c>
      <c r="K524" s="13" t="s">
        <v>21</v>
      </c>
      <c r="L524" s="13" t="s">
        <v>45</v>
      </c>
      <c r="M524" s="8" t="s">
        <v>114</v>
      </c>
      <c r="N524" s="9">
        <v>25</v>
      </c>
      <c r="O524" s="9">
        <f t="shared" si="10"/>
        <v>25</v>
      </c>
      <c r="P524" s="8"/>
      <c r="Q524" s="8"/>
      <c r="R524" s="8"/>
      <c r="S524" s="9" t="s">
        <v>1941</v>
      </c>
      <c r="T524" s="9" t="s">
        <v>1942</v>
      </c>
      <c r="U524" s="8">
        <v>1</v>
      </c>
      <c r="V524" s="8">
        <v>115</v>
      </c>
      <c r="W524" s="8">
        <v>485</v>
      </c>
      <c r="X524" s="8">
        <v>62</v>
      </c>
      <c r="Y524" s="8" t="s">
        <v>117</v>
      </c>
      <c r="Z524" s="8" t="s">
        <v>118</v>
      </c>
      <c r="AA524" s="8" t="s">
        <v>1934</v>
      </c>
      <c r="AB524" s="17" t="s">
        <v>120</v>
      </c>
      <c r="AC524" s="17"/>
    </row>
    <row r="525" s="3" customFormat="1" ht="87" spans="1:29">
      <c r="A525" s="8">
        <f>SUBTOTAL(103,$B$6:B525)*1</f>
        <v>520</v>
      </c>
      <c r="B525" s="8" t="s">
        <v>107</v>
      </c>
      <c r="C525" s="9" t="s">
        <v>1943</v>
      </c>
      <c r="D525" s="9" t="s">
        <v>109</v>
      </c>
      <c r="E525" s="10" t="s">
        <v>110</v>
      </c>
      <c r="F525" s="9" t="s">
        <v>111</v>
      </c>
      <c r="G525" s="9" t="s">
        <v>66</v>
      </c>
      <c r="H525" s="9" t="s">
        <v>1931</v>
      </c>
      <c r="I525" s="8" t="s">
        <v>166</v>
      </c>
      <c r="J525" s="13" t="s">
        <v>127</v>
      </c>
      <c r="K525" s="13" t="s">
        <v>17</v>
      </c>
      <c r="L525" s="13" t="s">
        <v>35</v>
      </c>
      <c r="M525" s="8" t="s">
        <v>114</v>
      </c>
      <c r="N525" s="9">
        <v>30</v>
      </c>
      <c r="O525" s="9">
        <f t="shared" si="10"/>
        <v>30</v>
      </c>
      <c r="P525" s="8"/>
      <c r="Q525" s="8"/>
      <c r="R525" s="8"/>
      <c r="S525" s="9" t="s">
        <v>1944</v>
      </c>
      <c r="T525" s="9" t="s">
        <v>1945</v>
      </c>
      <c r="U525" s="8">
        <v>1</v>
      </c>
      <c r="V525" s="8">
        <v>245</v>
      </c>
      <c r="W525" s="8">
        <v>1168</v>
      </c>
      <c r="X525" s="8">
        <v>288</v>
      </c>
      <c r="Y525" s="8" t="s">
        <v>117</v>
      </c>
      <c r="Z525" s="8" t="s">
        <v>118</v>
      </c>
      <c r="AA525" s="8" t="s">
        <v>1934</v>
      </c>
      <c r="AB525" s="17" t="s">
        <v>120</v>
      </c>
      <c r="AC525" s="17"/>
    </row>
    <row r="526" s="3" customFormat="1" ht="87" spans="1:29">
      <c r="A526" s="8">
        <f>SUBTOTAL(103,$B$6:B526)*1</f>
        <v>521</v>
      </c>
      <c r="B526" s="8" t="s">
        <v>107</v>
      </c>
      <c r="C526" s="9" t="s">
        <v>1946</v>
      </c>
      <c r="D526" s="9" t="s">
        <v>109</v>
      </c>
      <c r="E526" s="10" t="s">
        <v>110</v>
      </c>
      <c r="F526" s="9" t="s">
        <v>111</v>
      </c>
      <c r="G526" s="9" t="s">
        <v>66</v>
      </c>
      <c r="H526" s="9" t="s">
        <v>1931</v>
      </c>
      <c r="I526" s="8" t="s">
        <v>166</v>
      </c>
      <c r="J526" s="13" t="s">
        <v>9</v>
      </c>
      <c r="K526" s="13" t="s">
        <v>21</v>
      </c>
      <c r="L526" s="13" t="s">
        <v>45</v>
      </c>
      <c r="M526" s="8" t="s">
        <v>114</v>
      </c>
      <c r="N526" s="9">
        <v>20</v>
      </c>
      <c r="O526" s="9">
        <f t="shared" si="10"/>
        <v>20</v>
      </c>
      <c r="P526" s="8"/>
      <c r="Q526" s="8"/>
      <c r="R526" s="8"/>
      <c r="S526" s="9" t="s">
        <v>1947</v>
      </c>
      <c r="T526" s="9" t="s">
        <v>1948</v>
      </c>
      <c r="U526" s="8">
        <v>1</v>
      </c>
      <c r="V526" s="8">
        <v>44</v>
      </c>
      <c r="W526" s="8">
        <v>207</v>
      </c>
      <c r="X526" s="8">
        <v>32</v>
      </c>
      <c r="Y526" s="8" t="s">
        <v>117</v>
      </c>
      <c r="Z526" s="8" t="s">
        <v>118</v>
      </c>
      <c r="AA526" s="8" t="s">
        <v>1934</v>
      </c>
      <c r="AB526" s="17" t="s">
        <v>120</v>
      </c>
      <c r="AC526" s="17"/>
    </row>
    <row r="527" s="3" customFormat="1" ht="87" spans="1:29">
      <c r="A527" s="8">
        <f>SUBTOTAL(103,$B$6:B527)*1</f>
        <v>522</v>
      </c>
      <c r="B527" s="8" t="s">
        <v>107</v>
      </c>
      <c r="C527" s="9" t="s">
        <v>1949</v>
      </c>
      <c r="D527" s="9" t="s">
        <v>109</v>
      </c>
      <c r="E527" s="10" t="s">
        <v>110</v>
      </c>
      <c r="F527" s="9" t="s">
        <v>111</v>
      </c>
      <c r="G527" s="9" t="s">
        <v>66</v>
      </c>
      <c r="H527" s="9" t="s">
        <v>1950</v>
      </c>
      <c r="I527" s="8" t="s">
        <v>196</v>
      </c>
      <c r="J527" s="13" t="s">
        <v>9</v>
      </c>
      <c r="K527" s="13" t="s">
        <v>21</v>
      </c>
      <c r="L527" s="13" t="s">
        <v>45</v>
      </c>
      <c r="M527" s="8" t="s">
        <v>114</v>
      </c>
      <c r="N527" s="9">
        <v>1</v>
      </c>
      <c r="O527" s="9">
        <f t="shared" si="10"/>
        <v>1</v>
      </c>
      <c r="P527" s="8"/>
      <c r="Q527" s="8"/>
      <c r="R527" s="8"/>
      <c r="S527" s="9" t="s">
        <v>1951</v>
      </c>
      <c r="T527" s="9" t="s">
        <v>1952</v>
      </c>
      <c r="U527" s="8">
        <v>1</v>
      </c>
      <c r="V527" s="8">
        <v>20</v>
      </c>
      <c r="W527" s="8">
        <v>62</v>
      </c>
      <c r="X527" s="8">
        <v>13</v>
      </c>
      <c r="Y527" s="8" t="s">
        <v>117</v>
      </c>
      <c r="Z527" s="8" t="s">
        <v>118</v>
      </c>
      <c r="AA527" s="8" t="s">
        <v>1953</v>
      </c>
      <c r="AB527" s="17" t="s">
        <v>120</v>
      </c>
      <c r="AC527" s="17"/>
    </row>
    <row r="528" s="3" customFormat="1" ht="104.4" spans="1:29">
      <c r="A528" s="8">
        <f>SUBTOTAL(103,$B$6:B528)*1</f>
        <v>523</v>
      </c>
      <c r="B528" s="8" t="s">
        <v>107</v>
      </c>
      <c r="C528" s="9" t="s">
        <v>1954</v>
      </c>
      <c r="D528" s="9" t="s">
        <v>109</v>
      </c>
      <c r="E528" s="10" t="s">
        <v>110</v>
      </c>
      <c r="F528" s="9" t="s">
        <v>111</v>
      </c>
      <c r="G528" s="9" t="s">
        <v>66</v>
      </c>
      <c r="H528" s="9" t="s">
        <v>1950</v>
      </c>
      <c r="I528" s="8" t="s">
        <v>196</v>
      </c>
      <c r="J528" s="13" t="s">
        <v>127</v>
      </c>
      <c r="K528" s="13" t="s">
        <v>17</v>
      </c>
      <c r="L528" s="13" t="s">
        <v>35</v>
      </c>
      <c r="M528" s="8" t="s">
        <v>114</v>
      </c>
      <c r="N528" s="9">
        <v>15</v>
      </c>
      <c r="O528" s="9">
        <f t="shared" si="10"/>
        <v>15</v>
      </c>
      <c r="P528" s="8"/>
      <c r="Q528" s="8"/>
      <c r="R528" s="8"/>
      <c r="S528" s="9" t="s">
        <v>1955</v>
      </c>
      <c r="T528" s="9" t="s">
        <v>1956</v>
      </c>
      <c r="U528" s="8">
        <v>4</v>
      </c>
      <c r="V528" s="8">
        <v>30</v>
      </c>
      <c r="W528" s="8">
        <v>125</v>
      </c>
      <c r="X528" s="8">
        <v>36</v>
      </c>
      <c r="Y528" s="8" t="s">
        <v>117</v>
      </c>
      <c r="Z528" s="8" t="s">
        <v>118</v>
      </c>
      <c r="AA528" s="8" t="s">
        <v>1953</v>
      </c>
      <c r="AB528" s="17" t="s">
        <v>120</v>
      </c>
      <c r="AC528" s="17"/>
    </row>
    <row r="529" s="3" customFormat="1" ht="87" spans="1:29">
      <c r="A529" s="8">
        <f>SUBTOTAL(103,$B$6:B529)*1</f>
        <v>524</v>
      </c>
      <c r="B529" s="8" t="s">
        <v>107</v>
      </c>
      <c r="C529" s="9" t="s">
        <v>1957</v>
      </c>
      <c r="D529" s="9" t="s">
        <v>109</v>
      </c>
      <c r="E529" s="10" t="s">
        <v>110</v>
      </c>
      <c r="F529" s="9" t="s">
        <v>111</v>
      </c>
      <c r="G529" s="9" t="s">
        <v>66</v>
      </c>
      <c r="H529" s="9" t="s">
        <v>1950</v>
      </c>
      <c r="I529" s="8" t="s">
        <v>196</v>
      </c>
      <c r="J529" s="13" t="s">
        <v>9</v>
      </c>
      <c r="K529" s="13" t="s">
        <v>21</v>
      </c>
      <c r="L529" s="13" t="s">
        <v>43</v>
      </c>
      <c r="M529" s="8" t="s">
        <v>114</v>
      </c>
      <c r="N529" s="9">
        <v>6</v>
      </c>
      <c r="O529" s="9">
        <f t="shared" si="10"/>
        <v>6</v>
      </c>
      <c r="P529" s="8"/>
      <c r="Q529" s="8"/>
      <c r="R529" s="8"/>
      <c r="S529" s="9" t="s">
        <v>1958</v>
      </c>
      <c r="T529" s="9" t="s">
        <v>1959</v>
      </c>
      <c r="U529" s="8">
        <v>1</v>
      </c>
      <c r="V529" s="8">
        <v>32</v>
      </c>
      <c r="W529" s="8">
        <v>128</v>
      </c>
      <c r="X529" s="8">
        <v>48</v>
      </c>
      <c r="Y529" s="8" t="s">
        <v>117</v>
      </c>
      <c r="Z529" s="8" t="s">
        <v>118</v>
      </c>
      <c r="AA529" s="8" t="s">
        <v>1953</v>
      </c>
      <c r="AB529" s="17" t="s">
        <v>120</v>
      </c>
      <c r="AC529" s="17"/>
    </row>
    <row r="530" s="3" customFormat="1" ht="87" spans="1:29">
      <c r="A530" s="8">
        <f>SUBTOTAL(103,$B$6:B530)*1</f>
        <v>525</v>
      </c>
      <c r="B530" s="8" t="s">
        <v>107</v>
      </c>
      <c r="C530" s="9" t="s">
        <v>1960</v>
      </c>
      <c r="D530" s="9" t="s">
        <v>109</v>
      </c>
      <c r="E530" s="10" t="s">
        <v>110</v>
      </c>
      <c r="F530" s="9" t="s">
        <v>111</v>
      </c>
      <c r="G530" s="9" t="s">
        <v>67</v>
      </c>
      <c r="H530" s="9" t="s">
        <v>1961</v>
      </c>
      <c r="I530" s="8" t="s">
        <v>178</v>
      </c>
      <c r="J530" s="13" t="s">
        <v>9</v>
      </c>
      <c r="K530" s="13" t="s">
        <v>21</v>
      </c>
      <c r="L530" s="13" t="s">
        <v>42</v>
      </c>
      <c r="M530" s="8" t="s">
        <v>114</v>
      </c>
      <c r="N530" s="9">
        <v>120</v>
      </c>
      <c r="O530" s="9">
        <f t="shared" si="10"/>
        <v>120</v>
      </c>
      <c r="P530" s="8"/>
      <c r="Q530" s="8"/>
      <c r="R530" s="8"/>
      <c r="S530" s="9" t="s">
        <v>1962</v>
      </c>
      <c r="T530" s="9" t="s">
        <v>1963</v>
      </c>
      <c r="U530" s="8">
        <v>2</v>
      </c>
      <c r="V530" s="8">
        <v>340</v>
      </c>
      <c r="W530" s="8">
        <v>1200</v>
      </c>
      <c r="X530" s="8">
        <v>150</v>
      </c>
      <c r="Y530" s="8" t="s">
        <v>117</v>
      </c>
      <c r="Z530" s="8" t="s">
        <v>118</v>
      </c>
      <c r="AA530" s="8" t="s">
        <v>1964</v>
      </c>
      <c r="AB530" s="17" t="s">
        <v>120</v>
      </c>
      <c r="AC530" s="17"/>
    </row>
    <row r="531" s="3" customFormat="1" ht="87" spans="1:29">
      <c r="A531" s="8">
        <f>SUBTOTAL(103,$B$6:B531)*1</f>
        <v>526</v>
      </c>
      <c r="B531" s="8" t="s">
        <v>107</v>
      </c>
      <c r="C531" s="9" t="s">
        <v>1965</v>
      </c>
      <c r="D531" s="9" t="s">
        <v>109</v>
      </c>
      <c r="E531" s="10" t="s">
        <v>110</v>
      </c>
      <c r="F531" s="9" t="s">
        <v>111</v>
      </c>
      <c r="G531" s="9" t="s">
        <v>67</v>
      </c>
      <c r="H531" s="9" t="s">
        <v>1966</v>
      </c>
      <c r="I531" s="8" t="s">
        <v>178</v>
      </c>
      <c r="J531" s="13" t="s">
        <v>9</v>
      </c>
      <c r="K531" s="13" t="s">
        <v>21</v>
      </c>
      <c r="L531" s="13" t="s">
        <v>42</v>
      </c>
      <c r="M531" s="8" t="s">
        <v>114</v>
      </c>
      <c r="N531" s="9">
        <v>14</v>
      </c>
      <c r="O531" s="9">
        <f t="shared" si="10"/>
        <v>14</v>
      </c>
      <c r="P531" s="8"/>
      <c r="Q531" s="8"/>
      <c r="R531" s="8"/>
      <c r="S531" s="9" t="s">
        <v>1967</v>
      </c>
      <c r="T531" s="9" t="s">
        <v>1968</v>
      </c>
      <c r="U531" s="8">
        <v>1</v>
      </c>
      <c r="V531" s="8">
        <v>36</v>
      </c>
      <c r="W531" s="8">
        <v>135</v>
      </c>
      <c r="X531" s="8">
        <v>25</v>
      </c>
      <c r="Y531" s="8" t="s">
        <v>117</v>
      </c>
      <c r="Z531" s="8" t="s">
        <v>118</v>
      </c>
      <c r="AA531" s="8" t="s">
        <v>1969</v>
      </c>
      <c r="AB531" s="17" t="s">
        <v>120</v>
      </c>
      <c r="AC531" s="17"/>
    </row>
    <row r="532" s="3" customFormat="1" ht="87" spans="1:29">
      <c r="A532" s="8">
        <f>SUBTOTAL(103,$B$6:B532)*1</f>
        <v>527</v>
      </c>
      <c r="B532" s="8" t="s">
        <v>107</v>
      </c>
      <c r="C532" s="9" t="s">
        <v>1970</v>
      </c>
      <c r="D532" s="9" t="s">
        <v>109</v>
      </c>
      <c r="E532" s="10" t="s">
        <v>110</v>
      </c>
      <c r="F532" s="9" t="s">
        <v>111</v>
      </c>
      <c r="G532" s="9" t="s">
        <v>67</v>
      </c>
      <c r="H532" s="9" t="s">
        <v>1966</v>
      </c>
      <c r="I532" s="8" t="s">
        <v>178</v>
      </c>
      <c r="J532" s="13" t="s">
        <v>9</v>
      </c>
      <c r="K532" s="13" t="s">
        <v>21</v>
      </c>
      <c r="L532" s="13" t="s">
        <v>42</v>
      </c>
      <c r="M532" s="8" t="s">
        <v>114</v>
      </c>
      <c r="N532" s="9">
        <v>19.5</v>
      </c>
      <c r="O532" s="9">
        <f t="shared" si="10"/>
        <v>19.5</v>
      </c>
      <c r="P532" s="8"/>
      <c r="Q532" s="8"/>
      <c r="R532" s="8"/>
      <c r="S532" s="9" t="s">
        <v>1971</v>
      </c>
      <c r="T532" s="9" t="s">
        <v>1972</v>
      </c>
      <c r="U532" s="8">
        <v>1</v>
      </c>
      <c r="V532" s="8">
        <v>45</v>
      </c>
      <c r="W532" s="8">
        <v>173</v>
      </c>
      <c r="X532" s="8">
        <v>45</v>
      </c>
      <c r="Y532" s="8" t="s">
        <v>117</v>
      </c>
      <c r="Z532" s="8" t="s">
        <v>118</v>
      </c>
      <c r="AA532" s="8" t="s">
        <v>1969</v>
      </c>
      <c r="AB532" s="17" t="s">
        <v>120</v>
      </c>
      <c r="AC532" s="17"/>
    </row>
    <row r="533" s="3" customFormat="1" ht="69.6" spans="1:29">
      <c r="A533" s="8">
        <f>SUBTOTAL(103,$B$6:B533)*1</f>
        <v>528</v>
      </c>
      <c r="B533" s="8" t="s">
        <v>107</v>
      </c>
      <c r="C533" s="9" t="s">
        <v>1973</v>
      </c>
      <c r="D533" s="9" t="s">
        <v>109</v>
      </c>
      <c r="E533" s="10" t="s">
        <v>110</v>
      </c>
      <c r="F533" s="9" t="s">
        <v>111</v>
      </c>
      <c r="G533" s="9" t="s">
        <v>67</v>
      </c>
      <c r="H533" s="9" t="s">
        <v>614</v>
      </c>
      <c r="I533" s="8"/>
      <c r="J533" s="13" t="s">
        <v>127</v>
      </c>
      <c r="K533" s="13" t="s">
        <v>18</v>
      </c>
      <c r="L533" s="13" t="s">
        <v>38</v>
      </c>
      <c r="M533" s="8" t="s">
        <v>114</v>
      </c>
      <c r="N533" s="9">
        <v>18</v>
      </c>
      <c r="O533" s="9">
        <f t="shared" si="10"/>
        <v>18</v>
      </c>
      <c r="P533" s="8"/>
      <c r="Q533" s="8"/>
      <c r="R533" s="8"/>
      <c r="S533" s="9" t="s">
        <v>1974</v>
      </c>
      <c r="T533" s="9" t="s">
        <v>1975</v>
      </c>
      <c r="U533" s="8">
        <v>12</v>
      </c>
      <c r="V533" s="8">
        <v>537</v>
      </c>
      <c r="W533" s="8">
        <v>2662</v>
      </c>
      <c r="X533" s="8">
        <v>120</v>
      </c>
      <c r="Y533" s="8" t="s">
        <v>117</v>
      </c>
      <c r="Z533" s="8" t="s">
        <v>118</v>
      </c>
      <c r="AA533" s="8" t="s">
        <v>617</v>
      </c>
      <c r="AB533" s="17" t="s">
        <v>120</v>
      </c>
      <c r="AC533" s="17"/>
    </row>
    <row r="534" s="3" customFormat="1" ht="87" spans="1:29">
      <c r="A534" s="8">
        <f>SUBTOTAL(103,$B$6:B534)*1</f>
        <v>529</v>
      </c>
      <c r="B534" s="8" t="s">
        <v>107</v>
      </c>
      <c r="C534" s="9" t="s">
        <v>1976</v>
      </c>
      <c r="D534" s="9" t="s">
        <v>109</v>
      </c>
      <c r="E534" s="10" t="s">
        <v>110</v>
      </c>
      <c r="F534" s="9" t="s">
        <v>111</v>
      </c>
      <c r="G534" s="9" t="s">
        <v>67</v>
      </c>
      <c r="H534" s="9" t="s">
        <v>1977</v>
      </c>
      <c r="I534" s="8" t="s">
        <v>196</v>
      </c>
      <c r="J534" s="13" t="s">
        <v>9</v>
      </c>
      <c r="K534" s="13" t="s">
        <v>21</v>
      </c>
      <c r="L534" s="13" t="s">
        <v>42</v>
      </c>
      <c r="M534" s="8" t="s">
        <v>114</v>
      </c>
      <c r="N534" s="9">
        <v>49</v>
      </c>
      <c r="O534" s="9">
        <f t="shared" si="10"/>
        <v>49</v>
      </c>
      <c r="P534" s="8"/>
      <c r="Q534" s="8"/>
      <c r="R534" s="8"/>
      <c r="S534" s="9" t="s">
        <v>1978</v>
      </c>
      <c r="T534" s="9" t="s">
        <v>1979</v>
      </c>
      <c r="U534" s="8">
        <v>1</v>
      </c>
      <c r="V534" s="8">
        <v>56</v>
      </c>
      <c r="W534" s="8">
        <v>247</v>
      </c>
      <c r="X534" s="8">
        <v>25</v>
      </c>
      <c r="Y534" s="8" t="s">
        <v>117</v>
      </c>
      <c r="Z534" s="8" t="s">
        <v>118</v>
      </c>
      <c r="AA534" s="8" t="s">
        <v>1980</v>
      </c>
      <c r="AB534" s="17" t="s">
        <v>120</v>
      </c>
      <c r="AC534" s="17"/>
    </row>
    <row r="535" s="3" customFormat="1" ht="87" spans="1:29">
      <c r="A535" s="8">
        <f>SUBTOTAL(103,$B$6:B535)*1</f>
        <v>530</v>
      </c>
      <c r="B535" s="8" t="s">
        <v>107</v>
      </c>
      <c r="C535" s="9" t="s">
        <v>1981</v>
      </c>
      <c r="D535" s="9" t="s">
        <v>109</v>
      </c>
      <c r="E535" s="10" t="s">
        <v>110</v>
      </c>
      <c r="F535" s="9" t="s">
        <v>111</v>
      </c>
      <c r="G535" s="9" t="s">
        <v>67</v>
      </c>
      <c r="H535" s="9" t="s">
        <v>1977</v>
      </c>
      <c r="I535" s="8" t="s">
        <v>196</v>
      </c>
      <c r="J535" s="13" t="s">
        <v>9</v>
      </c>
      <c r="K535" s="13" t="s">
        <v>21</v>
      </c>
      <c r="L535" s="13" t="s">
        <v>42</v>
      </c>
      <c r="M535" s="8" t="s">
        <v>114</v>
      </c>
      <c r="N535" s="9">
        <v>24</v>
      </c>
      <c r="O535" s="9">
        <f t="shared" si="10"/>
        <v>24</v>
      </c>
      <c r="P535" s="8"/>
      <c r="Q535" s="8"/>
      <c r="R535" s="8"/>
      <c r="S535" s="9" t="s">
        <v>1982</v>
      </c>
      <c r="T535" s="9" t="s">
        <v>1979</v>
      </c>
      <c r="U535" s="8">
        <v>1</v>
      </c>
      <c r="V535" s="8">
        <v>56</v>
      </c>
      <c r="W535" s="8">
        <v>247</v>
      </c>
      <c r="X535" s="8">
        <v>25</v>
      </c>
      <c r="Y535" s="8" t="s">
        <v>117</v>
      </c>
      <c r="Z535" s="8" t="s">
        <v>118</v>
      </c>
      <c r="AA535" s="8" t="s">
        <v>1980</v>
      </c>
      <c r="AB535" s="17" t="s">
        <v>120</v>
      </c>
      <c r="AC535" s="17"/>
    </row>
    <row r="536" s="3" customFormat="1" ht="52.2" spans="1:29">
      <c r="A536" s="8">
        <f>SUBTOTAL(103,$B$6:B536)*1</f>
        <v>531</v>
      </c>
      <c r="B536" s="8" t="s">
        <v>107</v>
      </c>
      <c r="C536" s="9" t="s">
        <v>1983</v>
      </c>
      <c r="D536" s="9" t="s">
        <v>109</v>
      </c>
      <c r="E536" s="10" t="s">
        <v>110</v>
      </c>
      <c r="F536" s="9" t="s">
        <v>111</v>
      </c>
      <c r="G536" s="9" t="s">
        <v>67</v>
      </c>
      <c r="H536" s="9" t="s">
        <v>1984</v>
      </c>
      <c r="I536" s="8" t="s">
        <v>166</v>
      </c>
      <c r="J536" s="13" t="s">
        <v>127</v>
      </c>
      <c r="K536" s="13" t="s">
        <v>18</v>
      </c>
      <c r="L536" s="13" t="s">
        <v>38</v>
      </c>
      <c r="M536" s="8" t="s">
        <v>114</v>
      </c>
      <c r="N536" s="9">
        <v>15</v>
      </c>
      <c r="O536" s="9">
        <f t="shared" si="10"/>
        <v>15</v>
      </c>
      <c r="P536" s="8"/>
      <c r="Q536" s="8"/>
      <c r="R536" s="8"/>
      <c r="S536" s="9" t="s">
        <v>1985</v>
      </c>
      <c r="T536" s="9" t="s">
        <v>1986</v>
      </c>
      <c r="U536" s="8">
        <v>1</v>
      </c>
      <c r="V536" s="8">
        <v>45</v>
      </c>
      <c r="W536" s="8">
        <v>206</v>
      </c>
      <c r="X536" s="8">
        <v>16</v>
      </c>
      <c r="Y536" s="8" t="s">
        <v>117</v>
      </c>
      <c r="Z536" s="8" t="s">
        <v>118</v>
      </c>
      <c r="AA536" s="8" t="s">
        <v>1987</v>
      </c>
      <c r="AB536" s="17" t="s">
        <v>120</v>
      </c>
      <c r="AC536" s="17"/>
    </row>
    <row r="537" s="3" customFormat="1" ht="104.4" spans="1:29">
      <c r="A537" s="8">
        <f>SUBTOTAL(103,$B$6:B537)*1</f>
        <v>532</v>
      </c>
      <c r="B537" s="8" t="s">
        <v>107</v>
      </c>
      <c r="C537" s="9" t="s">
        <v>1988</v>
      </c>
      <c r="D537" s="9" t="s">
        <v>109</v>
      </c>
      <c r="E537" s="10" t="s">
        <v>110</v>
      </c>
      <c r="F537" s="9" t="s">
        <v>111</v>
      </c>
      <c r="G537" s="9" t="s">
        <v>67</v>
      </c>
      <c r="H537" s="9" t="s">
        <v>1984</v>
      </c>
      <c r="I537" s="8" t="s">
        <v>166</v>
      </c>
      <c r="J537" s="13" t="s">
        <v>127</v>
      </c>
      <c r="K537" s="13" t="s">
        <v>18</v>
      </c>
      <c r="L537" s="13" t="s">
        <v>38</v>
      </c>
      <c r="M537" s="8" t="s">
        <v>114</v>
      </c>
      <c r="N537" s="9">
        <v>19</v>
      </c>
      <c r="O537" s="9">
        <f t="shared" si="10"/>
        <v>19</v>
      </c>
      <c r="P537" s="8"/>
      <c r="Q537" s="8"/>
      <c r="R537" s="8"/>
      <c r="S537" s="9" t="s">
        <v>1989</v>
      </c>
      <c r="T537" s="9" t="s">
        <v>1990</v>
      </c>
      <c r="U537" s="8">
        <v>1</v>
      </c>
      <c r="V537" s="8">
        <v>45</v>
      </c>
      <c r="W537" s="8">
        <v>206</v>
      </c>
      <c r="X537" s="8">
        <v>16</v>
      </c>
      <c r="Y537" s="8" t="s">
        <v>117</v>
      </c>
      <c r="Z537" s="8" t="s">
        <v>118</v>
      </c>
      <c r="AA537" s="8" t="s">
        <v>1987</v>
      </c>
      <c r="AB537" s="17" t="s">
        <v>120</v>
      </c>
      <c r="AC537" s="17"/>
    </row>
    <row r="538" s="3" customFormat="1" ht="69.6" spans="1:29">
      <c r="A538" s="8">
        <f>SUBTOTAL(103,$B$6:B538)*1</f>
        <v>533</v>
      </c>
      <c r="B538" s="8" t="s">
        <v>107</v>
      </c>
      <c r="C538" s="9" t="s">
        <v>1991</v>
      </c>
      <c r="D538" s="9" t="s">
        <v>109</v>
      </c>
      <c r="E538" s="10" t="s">
        <v>110</v>
      </c>
      <c r="F538" s="9" t="s">
        <v>111</v>
      </c>
      <c r="G538" s="9" t="s">
        <v>67</v>
      </c>
      <c r="H538" s="9" t="s">
        <v>1984</v>
      </c>
      <c r="I538" s="8" t="s">
        <v>166</v>
      </c>
      <c r="J538" s="13" t="s">
        <v>127</v>
      </c>
      <c r="K538" s="13" t="s">
        <v>18</v>
      </c>
      <c r="L538" s="13" t="s">
        <v>38</v>
      </c>
      <c r="M538" s="8" t="s">
        <v>114</v>
      </c>
      <c r="N538" s="9">
        <v>10</v>
      </c>
      <c r="O538" s="9">
        <f t="shared" si="10"/>
        <v>10</v>
      </c>
      <c r="P538" s="8"/>
      <c r="Q538" s="8"/>
      <c r="R538" s="8"/>
      <c r="S538" s="9" t="s">
        <v>1992</v>
      </c>
      <c r="T538" s="9" t="s">
        <v>1990</v>
      </c>
      <c r="U538" s="8">
        <v>1</v>
      </c>
      <c r="V538" s="8">
        <v>45</v>
      </c>
      <c r="W538" s="8">
        <v>206</v>
      </c>
      <c r="X538" s="8">
        <v>16</v>
      </c>
      <c r="Y538" s="8" t="s">
        <v>117</v>
      </c>
      <c r="Z538" s="8" t="s">
        <v>118</v>
      </c>
      <c r="AA538" s="8" t="s">
        <v>1987</v>
      </c>
      <c r="AB538" s="17" t="s">
        <v>120</v>
      </c>
      <c r="AC538" s="17"/>
    </row>
    <row r="539" s="3" customFormat="1" ht="87" spans="1:29">
      <c r="A539" s="8">
        <f>SUBTOTAL(103,$B$6:B539)*1</f>
        <v>534</v>
      </c>
      <c r="B539" s="8" t="s">
        <v>107</v>
      </c>
      <c r="C539" s="9" t="s">
        <v>1993</v>
      </c>
      <c r="D539" s="9" t="s">
        <v>109</v>
      </c>
      <c r="E539" s="10" t="s">
        <v>110</v>
      </c>
      <c r="F539" s="9" t="s">
        <v>111</v>
      </c>
      <c r="G539" s="9" t="s">
        <v>67</v>
      </c>
      <c r="H539" s="9" t="s">
        <v>1994</v>
      </c>
      <c r="I539" s="8" t="s">
        <v>178</v>
      </c>
      <c r="J539" s="13" t="s">
        <v>9</v>
      </c>
      <c r="K539" s="13" t="s">
        <v>21</v>
      </c>
      <c r="L539" s="13" t="s">
        <v>42</v>
      </c>
      <c r="M539" s="8" t="s">
        <v>114</v>
      </c>
      <c r="N539" s="9">
        <v>22</v>
      </c>
      <c r="O539" s="9">
        <f t="shared" si="10"/>
        <v>22</v>
      </c>
      <c r="P539" s="8"/>
      <c r="Q539" s="8"/>
      <c r="R539" s="8"/>
      <c r="S539" s="9" t="s">
        <v>1995</v>
      </c>
      <c r="T539" s="9" t="s">
        <v>1996</v>
      </c>
      <c r="U539" s="8">
        <v>1</v>
      </c>
      <c r="V539" s="8">
        <v>87</v>
      </c>
      <c r="W539" s="8">
        <v>420</v>
      </c>
      <c r="X539" s="8">
        <v>115</v>
      </c>
      <c r="Y539" s="8" t="s">
        <v>117</v>
      </c>
      <c r="Z539" s="8" t="s">
        <v>118</v>
      </c>
      <c r="AA539" s="8" t="s">
        <v>1997</v>
      </c>
      <c r="AB539" s="17" t="s">
        <v>120</v>
      </c>
      <c r="AC539" s="17"/>
    </row>
    <row r="540" s="3" customFormat="1" ht="87" spans="1:29">
      <c r="A540" s="8">
        <f>SUBTOTAL(103,$B$6:B540)*1</f>
        <v>535</v>
      </c>
      <c r="B540" s="8" t="s">
        <v>107</v>
      </c>
      <c r="C540" s="9" t="s">
        <v>1998</v>
      </c>
      <c r="D540" s="9" t="s">
        <v>109</v>
      </c>
      <c r="E540" s="10" t="s">
        <v>110</v>
      </c>
      <c r="F540" s="9" t="s">
        <v>111</v>
      </c>
      <c r="G540" s="9" t="s">
        <v>67</v>
      </c>
      <c r="H540" s="9" t="s">
        <v>1994</v>
      </c>
      <c r="I540" s="8" t="s">
        <v>178</v>
      </c>
      <c r="J540" s="13" t="s">
        <v>9</v>
      </c>
      <c r="K540" s="13" t="s">
        <v>21</v>
      </c>
      <c r="L540" s="13" t="s">
        <v>42</v>
      </c>
      <c r="M540" s="8" t="s">
        <v>114</v>
      </c>
      <c r="N540" s="9">
        <v>78</v>
      </c>
      <c r="O540" s="9">
        <f t="shared" si="10"/>
        <v>78</v>
      </c>
      <c r="P540" s="8"/>
      <c r="Q540" s="8"/>
      <c r="R540" s="8"/>
      <c r="S540" s="9" t="s">
        <v>1999</v>
      </c>
      <c r="T540" s="9" t="s">
        <v>2000</v>
      </c>
      <c r="U540" s="8">
        <v>1</v>
      </c>
      <c r="V540" s="8">
        <v>158</v>
      </c>
      <c r="W540" s="8">
        <v>801</v>
      </c>
      <c r="X540" s="8">
        <v>84</v>
      </c>
      <c r="Y540" s="8" t="s">
        <v>117</v>
      </c>
      <c r="Z540" s="8" t="s">
        <v>118</v>
      </c>
      <c r="AA540" s="8" t="s">
        <v>1997</v>
      </c>
      <c r="AB540" s="17" t="s">
        <v>120</v>
      </c>
      <c r="AC540" s="17"/>
    </row>
    <row r="541" s="3" customFormat="1" ht="52.2" spans="1:29">
      <c r="A541" s="8">
        <f>SUBTOTAL(103,$B$6:B541)*1</f>
        <v>536</v>
      </c>
      <c r="B541" s="8" t="s">
        <v>107</v>
      </c>
      <c r="C541" s="9" t="s">
        <v>2001</v>
      </c>
      <c r="D541" s="9" t="s">
        <v>109</v>
      </c>
      <c r="E541" s="10" t="s">
        <v>110</v>
      </c>
      <c r="F541" s="9" t="s">
        <v>111</v>
      </c>
      <c r="G541" s="9" t="s">
        <v>67</v>
      </c>
      <c r="H541" s="9" t="s">
        <v>2002</v>
      </c>
      <c r="I541" s="8" t="s">
        <v>178</v>
      </c>
      <c r="J541" s="13" t="s">
        <v>127</v>
      </c>
      <c r="K541" s="13" t="s">
        <v>18</v>
      </c>
      <c r="L541" s="13" t="s">
        <v>38</v>
      </c>
      <c r="M541" s="8" t="s">
        <v>114</v>
      </c>
      <c r="N541" s="9">
        <v>15</v>
      </c>
      <c r="O541" s="9">
        <f t="shared" si="10"/>
        <v>15</v>
      </c>
      <c r="P541" s="8"/>
      <c r="Q541" s="8"/>
      <c r="R541" s="8"/>
      <c r="S541" s="9" t="s">
        <v>2003</v>
      </c>
      <c r="T541" s="9" t="s">
        <v>2004</v>
      </c>
      <c r="U541" s="8">
        <v>12</v>
      </c>
      <c r="V541" s="8">
        <v>124</v>
      </c>
      <c r="W541" s="8">
        <v>452</v>
      </c>
      <c r="X541" s="8">
        <v>120</v>
      </c>
      <c r="Y541" s="8" t="s">
        <v>117</v>
      </c>
      <c r="Z541" s="8" t="s">
        <v>118</v>
      </c>
      <c r="AA541" s="8" t="s">
        <v>2005</v>
      </c>
      <c r="AB541" s="17" t="s">
        <v>120</v>
      </c>
      <c r="AC541" s="17"/>
    </row>
    <row r="542" s="3" customFormat="1" ht="87" spans="1:29">
      <c r="A542" s="8">
        <f>SUBTOTAL(103,$B$6:B542)*1</f>
        <v>537</v>
      </c>
      <c r="B542" s="8" t="s">
        <v>107</v>
      </c>
      <c r="C542" s="9" t="s">
        <v>2006</v>
      </c>
      <c r="D542" s="9" t="s">
        <v>109</v>
      </c>
      <c r="E542" s="10" t="s">
        <v>110</v>
      </c>
      <c r="F542" s="9" t="s">
        <v>111</v>
      </c>
      <c r="G542" s="9" t="s">
        <v>67</v>
      </c>
      <c r="H542" s="9" t="s">
        <v>2002</v>
      </c>
      <c r="I542" s="8" t="s">
        <v>178</v>
      </c>
      <c r="J542" s="13" t="s">
        <v>127</v>
      </c>
      <c r="K542" s="13" t="s">
        <v>18</v>
      </c>
      <c r="L542" s="13" t="s">
        <v>38</v>
      </c>
      <c r="M542" s="8" t="s">
        <v>114</v>
      </c>
      <c r="N542" s="9">
        <v>100</v>
      </c>
      <c r="O542" s="9">
        <f t="shared" si="10"/>
        <v>100</v>
      </c>
      <c r="P542" s="8"/>
      <c r="Q542" s="8"/>
      <c r="R542" s="8"/>
      <c r="S542" s="9" t="s">
        <v>2007</v>
      </c>
      <c r="T542" s="9" t="s">
        <v>2008</v>
      </c>
      <c r="U542" s="8">
        <v>1</v>
      </c>
      <c r="V542" s="8">
        <v>340</v>
      </c>
      <c r="W542" s="8">
        <v>1481</v>
      </c>
      <c r="X542" s="8">
        <v>45</v>
      </c>
      <c r="Y542" s="8" t="s">
        <v>117</v>
      </c>
      <c r="Z542" s="8" t="s">
        <v>118</v>
      </c>
      <c r="AA542" s="8" t="s">
        <v>2005</v>
      </c>
      <c r="AB542" s="17" t="s">
        <v>120</v>
      </c>
      <c r="AC542" s="17"/>
    </row>
    <row r="543" s="3" customFormat="1" ht="104.4" spans="1:29">
      <c r="A543" s="8">
        <f>SUBTOTAL(103,$B$6:B543)*1</f>
        <v>538</v>
      </c>
      <c r="B543" s="8" t="s">
        <v>107</v>
      </c>
      <c r="C543" s="9" t="s">
        <v>2009</v>
      </c>
      <c r="D543" s="9" t="s">
        <v>109</v>
      </c>
      <c r="E543" s="10" t="s">
        <v>110</v>
      </c>
      <c r="F543" s="9" t="s">
        <v>111</v>
      </c>
      <c r="G543" s="9" t="s">
        <v>67</v>
      </c>
      <c r="H543" s="9" t="s">
        <v>2010</v>
      </c>
      <c r="I543" s="8" t="s">
        <v>166</v>
      </c>
      <c r="J543" s="13" t="s">
        <v>127</v>
      </c>
      <c r="K543" s="13" t="s">
        <v>7</v>
      </c>
      <c r="L543" s="13" t="s">
        <v>7</v>
      </c>
      <c r="M543" s="8" t="s">
        <v>114</v>
      </c>
      <c r="N543" s="9">
        <v>16.2</v>
      </c>
      <c r="O543" s="9">
        <f t="shared" si="10"/>
        <v>16.2</v>
      </c>
      <c r="P543" s="8"/>
      <c r="Q543" s="8"/>
      <c r="R543" s="8"/>
      <c r="S543" s="9" t="s">
        <v>2011</v>
      </c>
      <c r="T543" s="9" t="s">
        <v>2012</v>
      </c>
      <c r="U543" s="8">
        <v>1</v>
      </c>
      <c r="V543" s="8">
        <v>537</v>
      </c>
      <c r="W543" s="8">
        <v>2662</v>
      </c>
      <c r="X543" s="8">
        <v>120</v>
      </c>
      <c r="Y543" s="8" t="s">
        <v>117</v>
      </c>
      <c r="Z543" s="8" t="s">
        <v>118</v>
      </c>
      <c r="AA543" s="8" t="s">
        <v>2013</v>
      </c>
      <c r="AB543" s="17" t="s">
        <v>120</v>
      </c>
      <c r="AC543" s="17"/>
    </row>
    <row r="544" s="3" customFormat="1" ht="87" spans="1:29">
      <c r="A544" s="8">
        <f>SUBTOTAL(103,$B$6:B544)*1</f>
        <v>539</v>
      </c>
      <c r="B544" s="8" t="s">
        <v>107</v>
      </c>
      <c r="C544" s="9" t="s">
        <v>2014</v>
      </c>
      <c r="D544" s="9" t="s">
        <v>109</v>
      </c>
      <c r="E544" s="10" t="s">
        <v>110</v>
      </c>
      <c r="F544" s="9" t="s">
        <v>111</v>
      </c>
      <c r="G544" s="9" t="s">
        <v>67</v>
      </c>
      <c r="H544" s="9" t="s">
        <v>2010</v>
      </c>
      <c r="I544" s="8" t="s">
        <v>166</v>
      </c>
      <c r="J544" s="13" t="s">
        <v>9</v>
      </c>
      <c r="K544" s="13" t="s">
        <v>21</v>
      </c>
      <c r="L544" s="13" t="s">
        <v>42</v>
      </c>
      <c r="M544" s="8" t="s">
        <v>114</v>
      </c>
      <c r="N544" s="9">
        <v>19.5</v>
      </c>
      <c r="O544" s="9">
        <f t="shared" si="10"/>
        <v>19.5</v>
      </c>
      <c r="P544" s="8"/>
      <c r="Q544" s="8"/>
      <c r="R544" s="8"/>
      <c r="S544" s="9" t="s">
        <v>2015</v>
      </c>
      <c r="T544" s="9" t="s">
        <v>2016</v>
      </c>
      <c r="U544" s="8">
        <v>1</v>
      </c>
      <c r="V544" s="8">
        <v>25</v>
      </c>
      <c r="W544" s="8">
        <v>126</v>
      </c>
      <c r="X544" s="8">
        <v>12</v>
      </c>
      <c r="Y544" s="8" t="s">
        <v>117</v>
      </c>
      <c r="Z544" s="8" t="s">
        <v>118</v>
      </c>
      <c r="AA544" s="8" t="s">
        <v>2013</v>
      </c>
      <c r="AB544" s="17" t="s">
        <v>120</v>
      </c>
      <c r="AC544" s="17"/>
    </row>
    <row r="545" s="3" customFormat="1" ht="69.6" spans="1:29">
      <c r="A545" s="8">
        <f>SUBTOTAL(103,$B$6:B545)*1</f>
        <v>540</v>
      </c>
      <c r="B545" s="8" t="s">
        <v>107</v>
      </c>
      <c r="C545" s="9" t="s">
        <v>2017</v>
      </c>
      <c r="D545" s="9" t="s">
        <v>109</v>
      </c>
      <c r="E545" s="10" t="s">
        <v>110</v>
      </c>
      <c r="F545" s="9" t="s">
        <v>111</v>
      </c>
      <c r="G545" s="9" t="s">
        <v>67</v>
      </c>
      <c r="H545" s="9" t="s">
        <v>2010</v>
      </c>
      <c r="I545" s="8" t="s">
        <v>166</v>
      </c>
      <c r="J545" s="13" t="s">
        <v>127</v>
      </c>
      <c r="K545" s="13" t="s">
        <v>18</v>
      </c>
      <c r="L545" s="13" t="s">
        <v>38</v>
      </c>
      <c r="M545" s="8" t="s">
        <v>114</v>
      </c>
      <c r="N545" s="9">
        <v>19.8</v>
      </c>
      <c r="O545" s="9">
        <f t="shared" si="10"/>
        <v>19.8</v>
      </c>
      <c r="P545" s="8"/>
      <c r="Q545" s="8"/>
      <c r="R545" s="8"/>
      <c r="S545" s="9" t="s">
        <v>2018</v>
      </c>
      <c r="T545" s="9" t="s">
        <v>2019</v>
      </c>
      <c r="U545" s="8">
        <v>1</v>
      </c>
      <c r="V545" s="8">
        <v>85</v>
      </c>
      <c r="W545" s="8">
        <v>358</v>
      </c>
      <c r="X545" s="8">
        <v>116</v>
      </c>
      <c r="Y545" s="8" t="s">
        <v>117</v>
      </c>
      <c r="Z545" s="8" t="s">
        <v>118</v>
      </c>
      <c r="AA545" s="8" t="s">
        <v>2013</v>
      </c>
      <c r="AB545" s="17" t="s">
        <v>120</v>
      </c>
      <c r="AC545" s="17"/>
    </row>
    <row r="546" s="3" customFormat="1" ht="87" spans="1:29">
      <c r="A546" s="8">
        <f>SUBTOTAL(103,$B$6:B546)*1</f>
        <v>541</v>
      </c>
      <c r="B546" s="8" t="s">
        <v>107</v>
      </c>
      <c r="C546" s="9" t="s">
        <v>2020</v>
      </c>
      <c r="D546" s="9" t="s">
        <v>109</v>
      </c>
      <c r="E546" s="10" t="s">
        <v>110</v>
      </c>
      <c r="F546" s="9" t="s">
        <v>111</v>
      </c>
      <c r="G546" s="9" t="s">
        <v>67</v>
      </c>
      <c r="H546" s="9" t="s">
        <v>2010</v>
      </c>
      <c r="I546" s="8" t="s">
        <v>166</v>
      </c>
      <c r="J546" s="13" t="s">
        <v>9</v>
      </c>
      <c r="K546" s="13" t="s">
        <v>21</v>
      </c>
      <c r="L546" s="13" t="s">
        <v>45</v>
      </c>
      <c r="M546" s="8" t="s">
        <v>114</v>
      </c>
      <c r="N546" s="9">
        <v>12</v>
      </c>
      <c r="O546" s="9">
        <f t="shared" si="10"/>
        <v>12</v>
      </c>
      <c r="P546" s="8"/>
      <c r="Q546" s="8"/>
      <c r="R546" s="8"/>
      <c r="S546" s="9" t="s">
        <v>2021</v>
      </c>
      <c r="T546" s="9" t="s">
        <v>2022</v>
      </c>
      <c r="U546" s="8">
        <v>1</v>
      </c>
      <c r="V546" s="8">
        <v>56</v>
      </c>
      <c r="W546" s="8">
        <v>216</v>
      </c>
      <c r="X546" s="8">
        <v>85</v>
      </c>
      <c r="Y546" s="8" t="s">
        <v>117</v>
      </c>
      <c r="Z546" s="8" t="s">
        <v>118</v>
      </c>
      <c r="AA546" s="8" t="s">
        <v>2013</v>
      </c>
      <c r="AB546" s="17" t="s">
        <v>120</v>
      </c>
      <c r="AC546" s="17"/>
    </row>
    <row r="547" s="3" customFormat="1" ht="87" spans="1:29">
      <c r="A547" s="8">
        <f>SUBTOTAL(103,$B$6:B547)*1</f>
        <v>542</v>
      </c>
      <c r="B547" s="8" t="s">
        <v>107</v>
      </c>
      <c r="C547" s="9" t="s">
        <v>2023</v>
      </c>
      <c r="D547" s="9" t="s">
        <v>109</v>
      </c>
      <c r="E547" s="10" t="s">
        <v>110</v>
      </c>
      <c r="F547" s="9" t="s">
        <v>111</v>
      </c>
      <c r="G547" s="9" t="s">
        <v>67</v>
      </c>
      <c r="H547" s="9" t="s">
        <v>2024</v>
      </c>
      <c r="I547" s="8"/>
      <c r="J547" s="13" t="s">
        <v>9</v>
      </c>
      <c r="K547" s="13" t="s">
        <v>21</v>
      </c>
      <c r="L547" s="13" t="s">
        <v>42</v>
      </c>
      <c r="M547" s="8" t="s">
        <v>114</v>
      </c>
      <c r="N547" s="9">
        <v>260</v>
      </c>
      <c r="O547" s="9">
        <f t="shared" si="10"/>
        <v>260</v>
      </c>
      <c r="P547" s="8"/>
      <c r="Q547" s="8"/>
      <c r="R547" s="8"/>
      <c r="S547" s="9" t="s">
        <v>2025</v>
      </c>
      <c r="T547" s="9" t="s">
        <v>1979</v>
      </c>
      <c r="U547" s="8">
        <v>2</v>
      </c>
      <c r="V547" s="8">
        <v>440</v>
      </c>
      <c r="W547" s="8">
        <v>1600</v>
      </c>
      <c r="X547" s="8">
        <v>214</v>
      </c>
      <c r="Y547" s="8" t="s">
        <v>117</v>
      </c>
      <c r="Z547" s="8" t="s">
        <v>118</v>
      </c>
      <c r="AA547" s="8" t="s">
        <v>2026</v>
      </c>
      <c r="AB547" s="17" t="s">
        <v>120</v>
      </c>
      <c r="AC547" s="17"/>
    </row>
    <row r="548" s="3" customFormat="1" ht="69.6" spans="1:29">
      <c r="A548" s="8">
        <f>SUBTOTAL(103,$B$6:B548)*1</f>
        <v>543</v>
      </c>
      <c r="B548" s="8" t="s">
        <v>107</v>
      </c>
      <c r="C548" s="9" t="s">
        <v>2027</v>
      </c>
      <c r="D548" s="9" t="s">
        <v>109</v>
      </c>
      <c r="E548" s="10" t="s">
        <v>110</v>
      </c>
      <c r="F548" s="9" t="s">
        <v>111</v>
      </c>
      <c r="G548" s="9" t="s">
        <v>67</v>
      </c>
      <c r="H548" s="9" t="s">
        <v>2028</v>
      </c>
      <c r="I548" s="8" t="s">
        <v>196</v>
      </c>
      <c r="J548" s="13" t="s">
        <v>127</v>
      </c>
      <c r="K548" s="13" t="s">
        <v>18</v>
      </c>
      <c r="L548" s="13" t="s">
        <v>38</v>
      </c>
      <c r="M548" s="8" t="s">
        <v>114</v>
      </c>
      <c r="N548" s="9">
        <v>120</v>
      </c>
      <c r="O548" s="9">
        <f t="shared" si="10"/>
        <v>120</v>
      </c>
      <c r="P548" s="8"/>
      <c r="Q548" s="8"/>
      <c r="R548" s="8"/>
      <c r="S548" s="9" t="s">
        <v>2029</v>
      </c>
      <c r="T548" s="9" t="s">
        <v>1975</v>
      </c>
      <c r="U548" s="8">
        <v>12</v>
      </c>
      <c r="V548" s="8">
        <v>537</v>
      </c>
      <c r="W548" s="8">
        <v>2662</v>
      </c>
      <c r="X548" s="8">
        <v>120</v>
      </c>
      <c r="Y548" s="8" t="s">
        <v>117</v>
      </c>
      <c r="Z548" s="8" t="s">
        <v>118</v>
      </c>
      <c r="AA548" s="8" t="s">
        <v>2030</v>
      </c>
      <c r="AB548" s="17" t="s">
        <v>120</v>
      </c>
      <c r="AC548" s="17"/>
    </row>
    <row r="549" s="3" customFormat="1" ht="156.6" spans="1:29">
      <c r="A549" s="8">
        <f>SUBTOTAL(103,$B$6:B549)*1</f>
        <v>544</v>
      </c>
      <c r="B549" s="8" t="s">
        <v>107</v>
      </c>
      <c r="C549" s="9" t="s">
        <v>2031</v>
      </c>
      <c r="D549" s="9" t="s">
        <v>109</v>
      </c>
      <c r="E549" s="10" t="s">
        <v>110</v>
      </c>
      <c r="F549" s="9" t="s">
        <v>111</v>
      </c>
      <c r="G549" s="9" t="s">
        <v>67</v>
      </c>
      <c r="H549" s="9" t="s">
        <v>2028</v>
      </c>
      <c r="I549" s="8" t="s">
        <v>196</v>
      </c>
      <c r="J549" s="13" t="s">
        <v>9</v>
      </c>
      <c r="K549" s="13" t="s">
        <v>21</v>
      </c>
      <c r="L549" s="13" t="s">
        <v>42</v>
      </c>
      <c r="M549" s="8" t="s">
        <v>114</v>
      </c>
      <c r="N549" s="9">
        <v>26</v>
      </c>
      <c r="O549" s="9">
        <f t="shared" si="10"/>
        <v>26</v>
      </c>
      <c r="P549" s="8"/>
      <c r="Q549" s="8"/>
      <c r="R549" s="8"/>
      <c r="S549" s="9" t="s">
        <v>2032</v>
      </c>
      <c r="T549" s="9" t="s">
        <v>2033</v>
      </c>
      <c r="U549" s="8">
        <v>1</v>
      </c>
      <c r="V549" s="8">
        <v>89</v>
      </c>
      <c r="W549" s="8">
        <v>367</v>
      </c>
      <c r="X549" s="8">
        <v>47</v>
      </c>
      <c r="Y549" s="8" t="s">
        <v>117</v>
      </c>
      <c r="Z549" s="8" t="s">
        <v>118</v>
      </c>
      <c r="AA549" s="8" t="s">
        <v>2030</v>
      </c>
      <c r="AB549" s="17" t="s">
        <v>120</v>
      </c>
      <c r="AC549" s="17"/>
    </row>
    <row r="550" s="3" customFormat="1" ht="69.6" spans="1:29">
      <c r="A550" s="8">
        <f>SUBTOTAL(103,$B$6:B550)*1</f>
        <v>545</v>
      </c>
      <c r="B550" s="8" t="s">
        <v>107</v>
      </c>
      <c r="C550" s="9" t="s">
        <v>2034</v>
      </c>
      <c r="D550" s="9" t="s">
        <v>109</v>
      </c>
      <c r="E550" s="10" t="s">
        <v>110</v>
      </c>
      <c r="F550" s="9" t="s">
        <v>111</v>
      </c>
      <c r="G550" s="9" t="s">
        <v>67</v>
      </c>
      <c r="H550" s="9" t="s">
        <v>2028</v>
      </c>
      <c r="I550" s="8" t="s">
        <v>196</v>
      </c>
      <c r="J550" s="13" t="s">
        <v>127</v>
      </c>
      <c r="K550" s="13" t="s">
        <v>17</v>
      </c>
      <c r="L550" s="13" t="s">
        <v>35</v>
      </c>
      <c r="M550" s="8" t="s">
        <v>114</v>
      </c>
      <c r="N550" s="9">
        <v>55</v>
      </c>
      <c r="O550" s="9">
        <f t="shared" si="10"/>
        <v>55</v>
      </c>
      <c r="P550" s="8"/>
      <c r="Q550" s="8"/>
      <c r="R550" s="8"/>
      <c r="S550" s="9" t="s">
        <v>2035</v>
      </c>
      <c r="T550" s="9" t="s">
        <v>2036</v>
      </c>
      <c r="U550" s="8">
        <v>1</v>
      </c>
      <c r="V550" s="8">
        <v>320</v>
      </c>
      <c r="W550" s="8">
        <v>1400</v>
      </c>
      <c r="X550" s="8">
        <v>10</v>
      </c>
      <c r="Y550" s="8" t="s">
        <v>117</v>
      </c>
      <c r="Z550" s="8" t="s">
        <v>118</v>
      </c>
      <c r="AA550" s="8" t="s">
        <v>2030</v>
      </c>
      <c r="AB550" s="17" t="s">
        <v>120</v>
      </c>
      <c r="AC550" s="17"/>
    </row>
    <row r="551" s="3" customFormat="1" ht="69.6" spans="1:29">
      <c r="A551" s="8">
        <f>SUBTOTAL(103,$B$6:B551)*1</f>
        <v>546</v>
      </c>
      <c r="B551" s="8" t="s">
        <v>107</v>
      </c>
      <c r="C551" s="9" t="s">
        <v>2037</v>
      </c>
      <c r="D551" s="9" t="s">
        <v>109</v>
      </c>
      <c r="E551" s="10" t="s">
        <v>110</v>
      </c>
      <c r="F551" s="9" t="s">
        <v>111</v>
      </c>
      <c r="G551" s="9" t="s">
        <v>67</v>
      </c>
      <c r="H551" s="9" t="s">
        <v>2038</v>
      </c>
      <c r="I551" s="8"/>
      <c r="J551" s="13" t="s">
        <v>127</v>
      </c>
      <c r="K551" s="13" t="s">
        <v>18</v>
      </c>
      <c r="L551" s="13" t="s">
        <v>38</v>
      </c>
      <c r="M551" s="8" t="s">
        <v>114</v>
      </c>
      <c r="N551" s="9">
        <v>18</v>
      </c>
      <c r="O551" s="9">
        <f t="shared" si="10"/>
        <v>18</v>
      </c>
      <c r="P551" s="8"/>
      <c r="Q551" s="8"/>
      <c r="R551" s="8"/>
      <c r="S551" s="9" t="s">
        <v>2039</v>
      </c>
      <c r="T551" s="9" t="s">
        <v>2040</v>
      </c>
      <c r="U551" s="8">
        <v>1</v>
      </c>
      <c r="V551" s="8">
        <v>36</v>
      </c>
      <c r="W551" s="8">
        <v>144</v>
      </c>
      <c r="X551" s="8">
        <v>115</v>
      </c>
      <c r="Y551" s="8" t="s">
        <v>117</v>
      </c>
      <c r="Z551" s="8" t="s">
        <v>118</v>
      </c>
      <c r="AA551" s="8" t="s">
        <v>2041</v>
      </c>
      <c r="AB551" s="17" t="s">
        <v>120</v>
      </c>
      <c r="AC551" s="17"/>
    </row>
    <row r="552" s="3" customFormat="1" ht="121.8" spans="1:29">
      <c r="A552" s="8">
        <f>SUBTOTAL(103,$B$6:B552)*1</f>
        <v>547</v>
      </c>
      <c r="B552" s="8" t="s">
        <v>107</v>
      </c>
      <c r="C552" s="9" t="s">
        <v>2042</v>
      </c>
      <c r="D552" s="9" t="s">
        <v>109</v>
      </c>
      <c r="E552" s="10" t="s">
        <v>110</v>
      </c>
      <c r="F552" s="9" t="s">
        <v>111</v>
      </c>
      <c r="G552" s="9" t="s">
        <v>67</v>
      </c>
      <c r="H552" s="9" t="s">
        <v>2043</v>
      </c>
      <c r="I552" s="8" t="s">
        <v>196</v>
      </c>
      <c r="J552" s="13" t="s">
        <v>9</v>
      </c>
      <c r="K552" s="13" t="s">
        <v>21</v>
      </c>
      <c r="L552" s="13" t="s">
        <v>42</v>
      </c>
      <c r="M552" s="8" t="s">
        <v>114</v>
      </c>
      <c r="N552" s="9">
        <v>32</v>
      </c>
      <c r="O552" s="9">
        <f t="shared" si="10"/>
        <v>32</v>
      </c>
      <c r="P552" s="8"/>
      <c r="Q552" s="8"/>
      <c r="R552" s="8"/>
      <c r="S552" s="9" t="s">
        <v>2044</v>
      </c>
      <c r="T552" s="9" t="s">
        <v>2045</v>
      </c>
      <c r="U552" s="8">
        <v>1</v>
      </c>
      <c r="V552" s="8">
        <v>18</v>
      </c>
      <c r="W552" s="8">
        <v>72</v>
      </c>
      <c r="X552" s="8">
        <v>24</v>
      </c>
      <c r="Y552" s="8" t="s">
        <v>117</v>
      </c>
      <c r="Z552" s="8" t="s">
        <v>118</v>
      </c>
      <c r="AA552" s="8" t="s">
        <v>2046</v>
      </c>
      <c r="AB552" s="17" t="s">
        <v>120</v>
      </c>
      <c r="AC552" s="17"/>
    </row>
    <row r="553" s="3" customFormat="1" ht="87" spans="1:29">
      <c r="A553" s="8">
        <f>SUBTOTAL(103,$B$6:B553)*1</f>
        <v>548</v>
      </c>
      <c r="B553" s="8" t="s">
        <v>107</v>
      </c>
      <c r="C553" s="9" t="s">
        <v>2047</v>
      </c>
      <c r="D553" s="9" t="s">
        <v>109</v>
      </c>
      <c r="E553" s="10" t="s">
        <v>110</v>
      </c>
      <c r="F553" s="9" t="s">
        <v>111</v>
      </c>
      <c r="G553" s="9" t="s">
        <v>67</v>
      </c>
      <c r="H553" s="9" t="s">
        <v>2043</v>
      </c>
      <c r="I553" s="8" t="s">
        <v>196</v>
      </c>
      <c r="J553" s="13" t="s">
        <v>9</v>
      </c>
      <c r="K553" s="13" t="s">
        <v>21</v>
      </c>
      <c r="L553" s="13" t="s">
        <v>42</v>
      </c>
      <c r="M553" s="8" t="s">
        <v>114</v>
      </c>
      <c r="N553" s="9">
        <v>15.4</v>
      </c>
      <c r="O553" s="9">
        <f t="shared" si="10"/>
        <v>15.4</v>
      </c>
      <c r="P553" s="8"/>
      <c r="Q553" s="8"/>
      <c r="R553" s="8"/>
      <c r="S553" s="9" t="s">
        <v>2048</v>
      </c>
      <c r="T553" s="9" t="s">
        <v>2049</v>
      </c>
      <c r="U553" s="8">
        <v>1</v>
      </c>
      <c r="V553" s="8">
        <v>36</v>
      </c>
      <c r="W553" s="8">
        <v>144</v>
      </c>
      <c r="X553" s="8">
        <v>32</v>
      </c>
      <c r="Y553" s="8" t="s">
        <v>117</v>
      </c>
      <c r="Z553" s="8" t="s">
        <v>118</v>
      </c>
      <c r="AA553" s="8" t="s">
        <v>2046</v>
      </c>
      <c r="AB553" s="17" t="s">
        <v>120</v>
      </c>
      <c r="AC553" s="17"/>
    </row>
    <row r="554" s="3" customFormat="1" ht="87" spans="1:29">
      <c r="A554" s="8">
        <f>SUBTOTAL(103,$B$6:B554)*1</f>
        <v>549</v>
      </c>
      <c r="B554" s="8" t="s">
        <v>107</v>
      </c>
      <c r="C554" s="9" t="s">
        <v>2050</v>
      </c>
      <c r="D554" s="9" t="s">
        <v>109</v>
      </c>
      <c r="E554" s="10" t="s">
        <v>110</v>
      </c>
      <c r="F554" s="9" t="s">
        <v>111</v>
      </c>
      <c r="G554" s="9" t="s">
        <v>67</v>
      </c>
      <c r="H554" s="9" t="s">
        <v>2043</v>
      </c>
      <c r="I554" s="8" t="s">
        <v>196</v>
      </c>
      <c r="J554" s="13" t="s">
        <v>9</v>
      </c>
      <c r="K554" s="13" t="s">
        <v>21</v>
      </c>
      <c r="L554" s="13" t="s">
        <v>42</v>
      </c>
      <c r="M554" s="8" t="s">
        <v>114</v>
      </c>
      <c r="N554" s="9">
        <v>10</v>
      </c>
      <c r="O554" s="9">
        <f t="shared" si="10"/>
        <v>10</v>
      </c>
      <c r="P554" s="8"/>
      <c r="Q554" s="8"/>
      <c r="R554" s="8"/>
      <c r="S554" s="9" t="s">
        <v>2051</v>
      </c>
      <c r="T554" s="9" t="s">
        <v>2052</v>
      </c>
      <c r="U554" s="8">
        <v>1</v>
      </c>
      <c r="V554" s="8">
        <v>56</v>
      </c>
      <c r="W554" s="8">
        <v>224</v>
      </c>
      <c r="X554" s="8">
        <v>36</v>
      </c>
      <c r="Y554" s="8" t="s">
        <v>117</v>
      </c>
      <c r="Z554" s="8" t="s">
        <v>118</v>
      </c>
      <c r="AA554" s="8" t="s">
        <v>2046</v>
      </c>
      <c r="AB554" s="17" t="s">
        <v>120</v>
      </c>
      <c r="AC554" s="17"/>
    </row>
    <row r="555" s="3" customFormat="1" ht="87" spans="1:29">
      <c r="A555" s="8">
        <f>SUBTOTAL(103,$B$6:B555)*1</f>
        <v>550</v>
      </c>
      <c r="B555" s="8" t="s">
        <v>107</v>
      </c>
      <c r="C555" s="9" t="s">
        <v>2053</v>
      </c>
      <c r="D555" s="9" t="s">
        <v>109</v>
      </c>
      <c r="E555" s="10" t="s">
        <v>110</v>
      </c>
      <c r="F555" s="9" t="s">
        <v>111</v>
      </c>
      <c r="G555" s="9" t="s">
        <v>67</v>
      </c>
      <c r="H555" s="9" t="s">
        <v>2043</v>
      </c>
      <c r="I555" s="8" t="s">
        <v>196</v>
      </c>
      <c r="J555" s="13" t="s">
        <v>127</v>
      </c>
      <c r="K555" s="13" t="s">
        <v>18</v>
      </c>
      <c r="L555" s="13" t="s">
        <v>38</v>
      </c>
      <c r="M555" s="8" t="s">
        <v>114</v>
      </c>
      <c r="N555" s="9">
        <v>19</v>
      </c>
      <c r="O555" s="9">
        <f t="shared" si="10"/>
        <v>19</v>
      </c>
      <c r="P555" s="8"/>
      <c r="Q555" s="8"/>
      <c r="R555" s="8"/>
      <c r="S555" s="9" t="s">
        <v>2054</v>
      </c>
      <c r="T555" s="9" t="s">
        <v>2055</v>
      </c>
      <c r="U555" s="8">
        <v>1</v>
      </c>
      <c r="V555" s="8">
        <v>124</v>
      </c>
      <c r="W555" s="8">
        <v>496</v>
      </c>
      <c r="X555" s="8">
        <v>76</v>
      </c>
      <c r="Y555" s="8" t="s">
        <v>117</v>
      </c>
      <c r="Z555" s="8" t="s">
        <v>118</v>
      </c>
      <c r="AA555" s="8" t="s">
        <v>2046</v>
      </c>
      <c r="AB555" s="17" t="s">
        <v>120</v>
      </c>
      <c r="AC555" s="17"/>
    </row>
    <row r="556" s="3" customFormat="1" ht="104.4" spans="1:29">
      <c r="A556" s="8">
        <f>SUBTOTAL(103,$B$6:B556)*1</f>
        <v>551</v>
      </c>
      <c r="B556" s="8" t="s">
        <v>107</v>
      </c>
      <c r="C556" s="9" t="s">
        <v>2056</v>
      </c>
      <c r="D556" s="9" t="s">
        <v>109</v>
      </c>
      <c r="E556" s="10" t="s">
        <v>110</v>
      </c>
      <c r="F556" s="9" t="s">
        <v>111</v>
      </c>
      <c r="G556" s="9" t="s">
        <v>67</v>
      </c>
      <c r="H556" s="9" t="s">
        <v>2057</v>
      </c>
      <c r="I556" s="8"/>
      <c r="J556" s="13" t="s">
        <v>9</v>
      </c>
      <c r="K556" s="13" t="s">
        <v>21</v>
      </c>
      <c r="L556" s="13" t="s">
        <v>45</v>
      </c>
      <c r="M556" s="8" t="s">
        <v>114</v>
      </c>
      <c r="N556" s="9">
        <v>22</v>
      </c>
      <c r="O556" s="9">
        <f t="shared" si="10"/>
        <v>22</v>
      </c>
      <c r="P556" s="8"/>
      <c r="Q556" s="8"/>
      <c r="R556" s="8"/>
      <c r="S556" s="9" t="s">
        <v>2058</v>
      </c>
      <c r="T556" s="9" t="s">
        <v>2059</v>
      </c>
      <c r="U556" s="8">
        <v>1</v>
      </c>
      <c r="V556" s="8">
        <v>246</v>
      </c>
      <c r="W556" s="8">
        <v>1092</v>
      </c>
      <c r="X556" s="8">
        <v>203</v>
      </c>
      <c r="Y556" s="8" t="s">
        <v>117</v>
      </c>
      <c r="Z556" s="8" t="s">
        <v>118</v>
      </c>
      <c r="AA556" s="8" t="s">
        <v>2060</v>
      </c>
      <c r="AB556" s="17" t="s">
        <v>120</v>
      </c>
      <c r="AC556" s="17"/>
    </row>
    <row r="557" s="3" customFormat="1" ht="87" spans="1:29">
      <c r="A557" s="8">
        <f>SUBTOTAL(103,$B$6:B557)*1</f>
        <v>552</v>
      </c>
      <c r="B557" s="8" t="s">
        <v>107</v>
      </c>
      <c r="C557" s="9" t="s">
        <v>2061</v>
      </c>
      <c r="D557" s="9" t="s">
        <v>109</v>
      </c>
      <c r="E557" s="10" t="s">
        <v>110</v>
      </c>
      <c r="F557" s="9" t="s">
        <v>111</v>
      </c>
      <c r="G557" s="9" t="s">
        <v>67</v>
      </c>
      <c r="H557" s="9" t="s">
        <v>2062</v>
      </c>
      <c r="I557" s="8" t="s">
        <v>196</v>
      </c>
      <c r="J557" s="13" t="s">
        <v>9</v>
      </c>
      <c r="K557" s="13" t="s">
        <v>21</v>
      </c>
      <c r="L557" s="13" t="s">
        <v>44</v>
      </c>
      <c r="M557" s="8" t="s">
        <v>114</v>
      </c>
      <c r="N557" s="9">
        <v>18</v>
      </c>
      <c r="O557" s="9">
        <f t="shared" si="10"/>
        <v>18</v>
      </c>
      <c r="P557" s="8"/>
      <c r="Q557" s="8"/>
      <c r="R557" s="8"/>
      <c r="S557" s="9" t="s">
        <v>2063</v>
      </c>
      <c r="T557" s="9" t="s">
        <v>2064</v>
      </c>
      <c r="U557" s="8">
        <v>1</v>
      </c>
      <c r="V557" s="8">
        <v>17</v>
      </c>
      <c r="W557" s="8">
        <v>80</v>
      </c>
      <c r="X557" s="8">
        <v>24</v>
      </c>
      <c r="Y557" s="8" t="s">
        <v>117</v>
      </c>
      <c r="Z557" s="8" t="s">
        <v>133</v>
      </c>
      <c r="AA557" s="8" t="s">
        <v>2065</v>
      </c>
      <c r="AB557" s="17" t="s">
        <v>120</v>
      </c>
      <c r="AC557" s="17"/>
    </row>
    <row r="558" s="3" customFormat="1" ht="104.4" spans="1:29">
      <c r="A558" s="8">
        <f>SUBTOTAL(103,$B$6:B558)*1</f>
        <v>553</v>
      </c>
      <c r="B558" s="8" t="s">
        <v>107</v>
      </c>
      <c r="C558" s="9" t="s">
        <v>2066</v>
      </c>
      <c r="D558" s="9" t="s">
        <v>109</v>
      </c>
      <c r="E558" s="10" t="s">
        <v>110</v>
      </c>
      <c r="F558" s="9" t="s">
        <v>111</v>
      </c>
      <c r="G558" s="9" t="s">
        <v>67</v>
      </c>
      <c r="H558" s="9" t="s">
        <v>2062</v>
      </c>
      <c r="I558" s="8" t="s">
        <v>196</v>
      </c>
      <c r="J558" s="13" t="s">
        <v>9</v>
      </c>
      <c r="K558" s="13" t="s">
        <v>21</v>
      </c>
      <c r="L558" s="13" t="s">
        <v>42</v>
      </c>
      <c r="M558" s="8" t="s">
        <v>114</v>
      </c>
      <c r="N558" s="9">
        <v>19.5</v>
      </c>
      <c r="O558" s="9">
        <f t="shared" si="10"/>
        <v>19.5</v>
      </c>
      <c r="P558" s="8"/>
      <c r="Q558" s="8"/>
      <c r="R558" s="8"/>
      <c r="S558" s="9" t="s">
        <v>2067</v>
      </c>
      <c r="T558" s="9" t="s">
        <v>2068</v>
      </c>
      <c r="U558" s="8">
        <v>1</v>
      </c>
      <c r="V558" s="8">
        <v>80</v>
      </c>
      <c r="W558" s="8">
        <v>340</v>
      </c>
      <c r="X558" s="8">
        <v>92</v>
      </c>
      <c r="Y558" s="8" t="s">
        <v>117</v>
      </c>
      <c r="Z558" s="8" t="s">
        <v>118</v>
      </c>
      <c r="AA558" s="8" t="s">
        <v>2065</v>
      </c>
      <c r="AB558" s="17" t="s">
        <v>120</v>
      </c>
      <c r="AC558" s="17"/>
    </row>
    <row r="559" s="3" customFormat="1" ht="87" spans="1:29">
      <c r="A559" s="8">
        <f>SUBTOTAL(103,$B$6:B559)*1</f>
        <v>554</v>
      </c>
      <c r="B559" s="8" t="s">
        <v>107</v>
      </c>
      <c r="C559" s="9" t="s">
        <v>2069</v>
      </c>
      <c r="D559" s="9" t="s">
        <v>109</v>
      </c>
      <c r="E559" s="10" t="s">
        <v>110</v>
      </c>
      <c r="F559" s="9" t="s">
        <v>111</v>
      </c>
      <c r="G559" s="9" t="s">
        <v>67</v>
      </c>
      <c r="H559" s="9" t="s">
        <v>2062</v>
      </c>
      <c r="I559" s="8" t="s">
        <v>196</v>
      </c>
      <c r="J559" s="13" t="s">
        <v>9</v>
      </c>
      <c r="K559" s="13" t="s">
        <v>21</v>
      </c>
      <c r="L559" s="13" t="s">
        <v>42</v>
      </c>
      <c r="M559" s="8" t="s">
        <v>114</v>
      </c>
      <c r="N559" s="9">
        <v>14</v>
      </c>
      <c r="O559" s="9">
        <f t="shared" si="10"/>
        <v>14</v>
      </c>
      <c r="P559" s="8"/>
      <c r="Q559" s="8"/>
      <c r="R559" s="8"/>
      <c r="S559" s="9" t="s">
        <v>2070</v>
      </c>
      <c r="T559" s="9" t="s">
        <v>2071</v>
      </c>
      <c r="U559" s="8">
        <v>1</v>
      </c>
      <c r="V559" s="8">
        <v>37</v>
      </c>
      <c r="W559" s="8">
        <v>185</v>
      </c>
      <c r="X559" s="8">
        <v>32</v>
      </c>
      <c r="Y559" s="8" t="s">
        <v>117</v>
      </c>
      <c r="Z559" s="8" t="s">
        <v>118</v>
      </c>
      <c r="AA559" s="8" t="s">
        <v>2065</v>
      </c>
      <c r="AB559" s="17" t="s">
        <v>120</v>
      </c>
      <c r="AC559" s="17"/>
    </row>
    <row r="560" s="3" customFormat="1" ht="87" spans="1:29">
      <c r="A560" s="8">
        <f>SUBTOTAL(103,$B$6:B560)*1</f>
        <v>555</v>
      </c>
      <c r="B560" s="8" t="s">
        <v>107</v>
      </c>
      <c r="C560" s="9" t="s">
        <v>2072</v>
      </c>
      <c r="D560" s="9" t="s">
        <v>109</v>
      </c>
      <c r="E560" s="10" t="s">
        <v>110</v>
      </c>
      <c r="F560" s="9" t="s">
        <v>111</v>
      </c>
      <c r="G560" s="9" t="s">
        <v>67</v>
      </c>
      <c r="H560" s="9" t="s">
        <v>2073</v>
      </c>
      <c r="I560" s="8" t="s">
        <v>196</v>
      </c>
      <c r="J560" s="13" t="s">
        <v>9</v>
      </c>
      <c r="K560" s="13" t="s">
        <v>21</v>
      </c>
      <c r="L560" s="13" t="s">
        <v>42</v>
      </c>
      <c r="M560" s="8" t="s">
        <v>114</v>
      </c>
      <c r="N560" s="9">
        <v>45</v>
      </c>
      <c r="O560" s="9">
        <f t="shared" si="10"/>
        <v>45</v>
      </c>
      <c r="P560" s="8"/>
      <c r="Q560" s="8"/>
      <c r="R560" s="8"/>
      <c r="S560" s="9" t="s">
        <v>2074</v>
      </c>
      <c r="T560" s="9" t="s">
        <v>2075</v>
      </c>
      <c r="U560" s="8">
        <v>1</v>
      </c>
      <c r="V560" s="8">
        <v>165</v>
      </c>
      <c r="W560" s="8">
        <v>456</v>
      </c>
      <c r="X560" s="8">
        <v>45</v>
      </c>
      <c r="Y560" s="8" t="s">
        <v>117</v>
      </c>
      <c r="Z560" s="8" t="s">
        <v>118</v>
      </c>
      <c r="AA560" s="8" t="s">
        <v>2076</v>
      </c>
      <c r="AB560" s="17" t="s">
        <v>120</v>
      </c>
      <c r="AC560" s="17"/>
    </row>
    <row r="561" s="3" customFormat="1" ht="87" spans="1:29">
      <c r="A561" s="8">
        <f>SUBTOTAL(103,$B$6:B561)*1</f>
        <v>556</v>
      </c>
      <c r="B561" s="8" t="s">
        <v>107</v>
      </c>
      <c r="C561" s="9" t="s">
        <v>2077</v>
      </c>
      <c r="D561" s="9" t="s">
        <v>109</v>
      </c>
      <c r="E561" s="10" t="s">
        <v>110</v>
      </c>
      <c r="F561" s="9" t="s">
        <v>111</v>
      </c>
      <c r="G561" s="9" t="s">
        <v>67</v>
      </c>
      <c r="H561" s="9" t="s">
        <v>2073</v>
      </c>
      <c r="I561" s="8" t="s">
        <v>196</v>
      </c>
      <c r="J561" s="13" t="s">
        <v>9</v>
      </c>
      <c r="K561" s="13" t="s">
        <v>21</v>
      </c>
      <c r="L561" s="13" t="s">
        <v>42</v>
      </c>
      <c r="M561" s="8" t="s">
        <v>114</v>
      </c>
      <c r="N561" s="9">
        <v>45</v>
      </c>
      <c r="O561" s="9">
        <f t="shared" si="10"/>
        <v>45</v>
      </c>
      <c r="P561" s="8"/>
      <c r="Q561" s="8"/>
      <c r="R561" s="8"/>
      <c r="S561" s="9" t="s">
        <v>2078</v>
      </c>
      <c r="T561" s="9" t="s">
        <v>2079</v>
      </c>
      <c r="U561" s="8">
        <v>1</v>
      </c>
      <c r="V561" s="8">
        <v>159</v>
      </c>
      <c r="W561" s="8">
        <v>2662</v>
      </c>
      <c r="X561" s="8">
        <v>388</v>
      </c>
      <c r="Y561" s="8" t="s">
        <v>117</v>
      </c>
      <c r="Z561" s="8" t="s">
        <v>118</v>
      </c>
      <c r="AA561" s="8" t="s">
        <v>2076</v>
      </c>
      <c r="AB561" s="17" t="s">
        <v>120</v>
      </c>
      <c r="AC561" s="17"/>
    </row>
    <row r="562" s="3" customFormat="1" ht="87" spans="1:29">
      <c r="A562" s="8">
        <f>SUBTOTAL(103,$B$6:B562)*1</f>
        <v>557</v>
      </c>
      <c r="B562" s="8" t="s">
        <v>107</v>
      </c>
      <c r="C562" s="9" t="s">
        <v>2080</v>
      </c>
      <c r="D562" s="9" t="s">
        <v>109</v>
      </c>
      <c r="E562" s="10" t="s">
        <v>110</v>
      </c>
      <c r="F562" s="9" t="s">
        <v>111</v>
      </c>
      <c r="G562" s="9" t="s">
        <v>67</v>
      </c>
      <c r="H562" s="9" t="s">
        <v>2073</v>
      </c>
      <c r="I562" s="8" t="s">
        <v>196</v>
      </c>
      <c r="J562" s="13" t="s">
        <v>9</v>
      </c>
      <c r="K562" s="13" t="s">
        <v>21</v>
      </c>
      <c r="L562" s="13" t="s">
        <v>42</v>
      </c>
      <c r="M562" s="8" t="s">
        <v>114</v>
      </c>
      <c r="N562" s="9">
        <v>45</v>
      </c>
      <c r="O562" s="9">
        <f t="shared" si="10"/>
        <v>45</v>
      </c>
      <c r="P562" s="8"/>
      <c r="Q562" s="8"/>
      <c r="R562" s="8"/>
      <c r="S562" s="9" t="s">
        <v>2081</v>
      </c>
      <c r="T562" s="9" t="s">
        <v>2082</v>
      </c>
      <c r="U562" s="8">
        <v>1</v>
      </c>
      <c r="V562" s="8">
        <v>125</v>
      </c>
      <c r="W562" s="8">
        <v>945</v>
      </c>
      <c r="X562" s="8">
        <v>95</v>
      </c>
      <c r="Y562" s="8" t="s">
        <v>117</v>
      </c>
      <c r="Z562" s="8" t="s">
        <v>118</v>
      </c>
      <c r="AA562" s="8" t="s">
        <v>2076</v>
      </c>
      <c r="AB562" s="17" t="s">
        <v>120</v>
      </c>
      <c r="AC562" s="17"/>
    </row>
    <row r="563" s="3" customFormat="1" ht="87" spans="1:29">
      <c r="A563" s="8">
        <f>SUBTOTAL(103,$B$6:B563)*1</f>
        <v>558</v>
      </c>
      <c r="B563" s="8" t="s">
        <v>107</v>
      </c>
      <c r="C563" s="9" t="s">
        <v>2083</v>
      </c>
      <c r="D563" s="9" t="s">
        <v>109</v>
      </c>
      <c r="E563" s="10" t="s">
        <v>110</v>
      </c>
      <c r="F563" s="9" t="s">
        <v>111</v>
      </c>
      <c r="G563" s="9" t="s">
        <v>67</v>
      </c>
      <c r="H563" s="9" t="s">
        <v>2084</v>
      </c>
      <c r="I563" s="8" t="s">
        <v>166</v>
      </c>
      <c r="J563" s="13" t="s">
        <v>9</v>
      </c>
      <c r="K563" s="13" t="s">
        <v>21</v>
      </c>
      <c r="L563" s="13" t="s">
        <v>42</v>
      </c>
      <c r="M563" s="8" t="s">
        <v>114</v>
      </c>
      <c r="N563" s="9">
        <v>130</v>
      </c>
      <c r="O563" s="9">
        <f t="shared" si="10"/>
        <v>130</v>
      </c>
      <c r="P563" s="8"/>
      <c r="Q563" s="8"/>
      <c r="R563" s="8"/>
      <c r="S563" s="9" t="s">
        <v>2085</v>
      </c>
      <c r="T563" s="9" t="s">
        <v>2086</v>
      </c>
      <c r="U563" s="8">
        <v>2</v>
      </c>
      <c r="V563" s="8">
        <v>340</v>
      </c>
      <c r="W563" s="8">
        <v>1200</v>
      </c>
      <c r="X563" s="8">
        <v>150</v>
      </c>
      <c r="Y563" s="8" t="s">
        <v>117</v>
      </c>
      <c r="Z563" s="8" t="s">
        <v>118</v>
      </c>
      <c r="AA563" s="8" t="s">
        <v>2087</v>
      </c>
      <c r="AB563" s="17" t="s">
        <v>120</v>
      </c>
      <c r="AC563" s="17"/>
    </row>
    <row r="564" s="3" customFormat="1" ht="121.8" spans="1:29">
      <c r="A564" s="8">
        <f>SUBTOTAL(103,$B$6:B564)*1</f>
        <v>559</v>
      </c>
      <c r="B564" s="8" t="s">
        <v>107</v>
      </c>
      <c r="C564" s="9" t="s">
        <v>2088</v>
      </c>
      <c r="D564" s="9" t="s">
        <v>109</v>
      </c>
      <c r="E564" s="10" t="s">
        <v>110</v>
      </c>
      <c r="F564" s="9" t="s">
        <v>111</v>
      </c>
      <c r="G564" s="9" t="s">
        <v>67</v>
      </c>
      <c r="H564" s="9" t="s">
        <v>2084</v>
      </c>
      <c r="I564" s="8" t="s">
        <v>166</v>
      </c>
      <c r="J564" s="13" t="s">
        <v>9</v>
      </c>
      <c r="K564" s="13" t="s">
        <v>21</v>
      </c>
      <c r="L564" s="13" t="s">
        <v>42</v>
      </c>
      <c r="M564" s="8" t="s">
        <v>114</v>
      </c>
      <c r="N564" s="9">
        <v>45</v>
      </c>
      <c r="O564" s="9">
        <f t="shared" si="10"/>
        <v>45</v>
      </c>
      <c r="P564" s="8"/>
      <c r="Q564" s="8"/>
      <c r="R564" s="8"/>
      <c r="S564" s="9" t="s">
        <v>2089</v>
      </c>
      <c r="T564" s="9" t="s">
        <v>2090</v>
      </c>
      <c r="U564" s="8">
        <v>1</v>
      </c>
      <c r="V564" s="8">
        <v>29</v>
      </c>
      <c r="W564" s="8">
        <v>129</v>
      </c>
      <c r="X564" s="8">
        <v>24</v>
      </c>
      <c r="Y564" s="8" t="s">
        <v>117</v>
      </c>
      <c r="Z564" s="8" t="s">
        <v>118</v>
      </c>
      <c r="AA564" s="8" t="s">
        <v>2087</v>
      </c>
      <c r="AB564" s="17" t="s">
        <v>120</v>
      </c>
      <c r="AC564" s="17"/>
    </row>
    <row r="565" s="3" customFormat="1" ht="87" spans="1:29">
      <c r="A565" s="8">
        <f>SUBTOTAL(103,$B$6:B565)*1</f>
        <v>560</v>
      </c>
      <c r="B565" s="8" t="s">
        <v>107</v>
      </c>
      <c r="C565" s="9" t="s">
        <v>2091</v>
      </c>
      <c r="D565" s="9" t="s">
        <v>227</v>
      </c>
      <c r="E565" s="10" t="s">
        <v>110</v>
      </c>
      <c r="F565" s="9" t="s">
        <v>111</v>
      </c>
      <c r="G565" s="9" t="s">
        <v>68</v>
      </c>
      <c r="H565" s="9" t="s">
        <v>2092</v>
      </c>
      <c r="I565" s="8" t="s">
        <v>196</v>
      </c>
      <c r="J565" s="13" t="s">
        <v>9</v>
      </c>
      <c r="K565" s="13" t="s">
        <v>21</v>
      </c>
      <c r="L565" s="13" t="s">
        <v>45</v>
      </c>
      <c r="M565" s="8" t="s">
        <v>114</v>
      </c>
      <c r="N565" s="9">
        <v>10.5</v>
      </c>
      <c r="O565" s="9">
        <f t="shared" ref="O565:O628" si="11">N565</f>
        <v>10.5</v>
      </c>
      <c r="P565" s="8"/>
      <c r="Q565" s="8"/>
      <c r="R565" s="8"/>
      <c r="S565" s="9" t="s">
        <v>2093</v>
      </c>
      <c r="T565" s="9" t="s">
        <v>2094</v>
      </c>
      <c r="U565" s="8">
        <v>1</v>
      </c>
      <c r="V565" s="8">
        <v>78</v>
      </c>
      <c r="W565" s="8">
        <v>304</v>
      </c>
      <c r="X565" s="8">
        <v>35</v>
      </c>
      <c r="Y565" s="8" t="s">
        <v>117</v>
      </c>
      <c r="Z565" s="8" t="s">
        <v>118</v>
      </c>
      <c r="AA565" s="8" t="s">
        <v>2095</v>
      </c>
      <c r="AB565" s="17" t="s">
        <v>120</v>
      </c>
      <c r="AC565" s="17"/>
    </row>
    <row r="566" s="3" customFormat="1" ht="87" spans="1:29">
      <c r="A566" s="8">
        <f>SUBTOTAL(103,$B$6:B566)*1</f>
        <v>561</v>
      </c>
      <c r="B566" s="8" t="s">
        <v>107</v>
      </c>
      <c r="C566" s="9" t="s">
        <v>2096</v>
      </c>
      <c r="D566" s="9" t="s">
        <v>109</v>
      </c>
      <c r="E566" s="10" t="s">
        <v>110</v>
      </c>
      <c r="F566" s="9" t="s">
        <v>111</v>
      </c>
      <c r="G566" s="9" t="s">
        <v>68</v>
      </c>
      <c r="H566" s="9" t="s">
        <v>2092</v>
      </c>
      <c r="I566" s="8" t="s">
        <v>196</v>
      </c>
      <c r="J566" s="13" t="s">
        <v>9</v>
      </c>
      <c r="K566" s="13" t="s">
        <v>21</v>
      </c>
      <c r="L566" s="13" t="s">
        <v>43</v>
      </c>
      <c r="M566" s="8" t="s">
        <v>114</v>
      </c>
      <c r="N566" s="9">
        <v>15</v>
      </c>
      <c r="O566" s="9">
        <f t="shared" si="11"/>
        <v>15</v>
      </c>
      <c r="P566" s="8"/>
      <c r="Q566" s="8"/>
      <c r="R566" s="8"/>
      <c r="S566" s="9" t="s">
        <v>2097</v>
      </c>
      <c r="T566" s="9" t="s">
        <v>2098</v>
      </c>
      <c r="U566" s="8">
        <v>1</v>
      </c>
      <c r="V566" s="8">
        <v>42</v>
      </c>
      <c r="W566" s="8">
        <v>132</v>
      </c>
      <c r="X566" s="8">
        <v>8</v>
      </c>
      <c r="Y566" s="8" t="s">
        <v>117</v>
      </c>
      <c r="Z566" s="8" t="s">
        <v>118</v>
      </c>
      <c r="AA566" s="8" t="s">
        <v>2095</v>
      </c>
      <c r="AB566" s="17" t="s">
        <v>120</v>
      </c>
      <c r="AC566" s="17"/>
    </row>
    <row r="567" s="3" customFormat="1" ht="87" spans="1:29">
      <c r="A567" s="8">
        <f>SUBTOTAL(103,$B$6:B567)*1</f>
        <v>562</v>
      </c>
      <c r="B567" s="8" t="s">
        <v>107</v>
      </c>
      <c r="C567" s="9" t="s">
        <v>2099</v>
      </c>
      <c r="D567" s="9" t="s">
        <v>109</v>
      </c>
      <c r="E567" s="10" t="s">
        <v>110</v>
      </c>
      <c r="F567" s="9" t="s">
        <v>111</v>
      </c>
      <c r="G567" s="9" t="s">
        <v>68</v>
      </c>
      <c r="H567" s="9" t="s">
        <v>2092</v>
      </c>
      <c r="I567" s="8" t="s">
        <v>196</v>
      </c>
      <c r="J567" s="13" t="s">
        <v>9</v>
      </c>
      <c r="K567" s="13" t="s">
        <v>21</v>
      </c>
      <c r="L567" s="13" t="s">
        <v>45</v>
      </c>
      <c r="M567" s="8" t="s">
        <v>114</v>
      </c>
      <c r="N567" s="9">
        <v>34</v>
      </c>
      <c r="O567" s="9">
        <f t="shared" si="11"/>
        <v>34</v>
      </c>
      <c r="P567" s="8"/>
      <c r="Q567" s="8"/>
      <c r="R567" s="8"/>
      <c r="S567" s="9" t="s">
        <v>2100</v>
      </c>
      <c r="T567" s="9" t="s">
        <v>2101</v>
      </c>
      <c r="U567" s="8">
        <v>1</v>
      </c>
      <c r="V567" s="8">
        <v>154</v>
      </c>
      <c r="W567" s="8">
        <v>713</v>
      </c>
      <c r="X567" s="8">
        <v>34</v>
      </c>
      <c r="Y567" s="8" t="s">
        <v>117</v>
      </c>
      <c r="Z567" s="8" t="s">
        <v>118</v>
      </c>
      <c r="AA567" s="8" t="s">
        <v>2095</v>
      </c>
      <c r="AB567" s="17" t="s">
        <v>120</v>
      </c>
      <c r="AC567" s="17"/>
    </row>
    <row r="568" s="3" customFormat="1" ht="104.4" spans="1:29">
      <c r="A568" s="8">
        <f>SUBTOTAL(103,$B$6:B568)*1</f>
        <v>563</v>
      </c>
      <c r="B568" s="8" t="s">
        <v>107</v>
      </c>
      <c r="C568" s="9" t="s">
        <v>2102</v>
      </c>
      <c r="D568" s="9" t="s">
        <v>109</v>
      </c>
      <c r="E568" s="10" t="s">
        <v>110</v>
      </c>
      <c r="F568" s="9" t="s">
        <v>111</v>
      </c>
      <c r="G568" s="9" t="s">
        <v>68</v>
      </c>
      <c r="H568" s="9" t="s">
        <v>2092</v>
      </c>
      <c r="I568" s="8" t="s">
        <v>196</v>
      </c>
      <c r="J568" s="13" t="s">
        <v>9</v>
      </c>
      <c r="K568" s="13" t="s">
        <v>21</v>
      </c>
      <c r="L568" s="13" t="s">
        <v>42</v>
      </c>
      <c r="M568" s="8" t="s">
        <v>114</v>
      </c>
      <c r="N568" s="9">
        <v>31.8</v>
      </c>
      <c r="O568" s="9">
        <f t="shared" si="11"/>
        <v>31.8</v>
      </c>
      <c r="P568" s="8"/>
      <c r="Q568" s="8"/>
      <c r="R568" s="8"/>
      <c r="S568" s="9" t="s">
        <v>2103</v>
      </c>
      <c r="T568" s="9" t="s">
        <v>2104</v>
      </c>
      <c r="U568" s="8">
        <v>1</v>
      </c>
      <c r="V568" s="8">
        <v>393</v>
      </c>
      <c r="W568" s="8">
        <v>1540</v>
      </c>
      <c r="X568" s="8">
        <v>59</v>
      </c>
      <c r="Y568" s="8" t="s">
        <v>117</v>
      </c>
      <c r="Z568" s="8" t="s">
        <v>118</v>
      </c>
      <c r="AA568" s="8" t="s">
        <v>2095</v>
      </c>
      <c r="AB568" s="17" t="s">
        <v>120</v>
      </c>
      <c r="AC568" s="17"/>
    </row>
    <row r="569" s="3" customFormat="1" ht="52.2" spans="1:29">
      <c r="A569" s="8">
        <f>SUBTOTAL(103,$B$6:B569)*1</f>
        <v>564</v>
      </c>
      <c r="B569" s="8" t="s">
        <v>107</v>
      </c>
      <c r="C569" s="9" t="s">
        <v>2105</v>
      </c>
      <c r="D569" s="9" t="s">
        <v>109</v>
      </c>
      <c r="E569" s="10" t="s">
        <v>110</v>
      </c>
      <c r="F569" s="9" t="s">
        <v>111</v>
      </c>
      <c r="G569" s="9" t="s">
        <v>68</v>
      </c>
      <c r="H569" s="9" t="s">
        <v>2092</v>
      </c>
      <c r="I569" s="8" t="s">
        <v>196</v>
      </c>
      <c r="J569" s="13" t="s">
        <v>9</v>
      </c>
      <c r="K569" s="13" t="s">
        <v>22</v>
      </c>
      <c r="L569" s="13" t="s">
        <v>47</v>
      </c>
      <c r="M569" s="8" t="s">
        <v>114</v>
      </c>
      <c r="N569" s="9">
        <v>40</v>
      </c>
      <c r="O569" s="9">
        <f t="shared" si="11"/>
        <v>40</v>
      </c>
      <c r="P569" s="8"/>
      <c r="Q569" s="8"/>
      <c r="R569" s="8"/>
      <c r="S569" s="9" t="s">
        <v>2106</v>
      </c>
      <c r="T569" s="9" t="s">
        <v>2107</v>
      </c>
      <c r="U569" s="8">
        <v>1</v>
      </c>
      <c r="V569" s="8">
        <v>92</v>
      </c>
      <c r="W569" s="8">
        <v>385</v>
      </c>
      <c r="X569" s="8">
        <v>9</v>
      </c>
      <c r="Y569" s="8" t="s">
        <v>117</v>
      </c>
      <c r="Z569" s="8" t="s">
        <v>118</v>
      </c>
      <c r="AA569" s="8" t="s">
        <v>2095</v>
      </c>
      <c r="AB569" s="17" t="s">
        <v>120</v>
      </c>
      <c r="AC569" s="17"/>
    </row>
    <row r="570" s="3" customFormat="1" ht="87" spans="1:29">
      <c r="A570" s="8">
        <f>SUBTOTAL(103,$B$6:B570)*1</f>
        <v>565</v>
      </c>
      <c r="B570" s="8" t="s">
        <v>107</v>
      </c>
      <c r="C570" s="9" t="s">
        <v>2108</v>
      </c>
      <c r="D570" s="9" t="s">
        <v>109</v>
      </c>
      <c r="E570" s="10" t="s">
        <v>110</v>
      </c>
      <c r="F570" s="9" t="s">
        <v>111</v>
      </c>
      <c r="G570" s="9" t="s">
        <v>68</v>
      </c>
      <c r="H570" s="9" t="s">
        <v>2109</v>
      </c>
      <c r="I570" s="8" t="s">
        <v>196</v>
      </c>
      <c r="J570" s="13" t="s">
        <v>9</v>
      </c>
      <c r="K570" s="13" t="s">
        <v>21</v>
      </c>
      <c r="L570" s="13" t="s">
        <v>42</v>
      </c>
      <c r="M570" s="8" t="s">
        <v>114</v>
      </c>
      <c r="N570" s="9">
        <v>49</v>
      </c>
      <c r="O570" s="9">
        <f t="shared" si="11"/>
        <v>49</v>
      </c>
      <c r="P570" s="8"/>
      <c r="Q570" s="8"/>
      <c r="R570" s="8"/>
      <c r="S570" s="9" t="s">
        <v>2110</v>
      </c>
      <c r="T570" s="9" t="s">
        <v>2111</v>
      </c>
      <c r="U570" s="8">
        <v>1</v>
      </c>
      <c r="V570" s="8">
        <v>365</v>
      </c>
      <c r="W570" s="8">
        <v>1480</v>
      </c>
      <c r="X570" s="8">
        <v>177</v>
      </c>
      <c r="Y570" s="8" t="s">
        <v>117</v>
      </c>
      <c r="Z570" s="8" t="s">
        <v>118</v>
      </c>
      <c r="AA570" s="8" t="s">
        <v>2112</v>
      </c>
      <c r="AB570" s="17" t="s">
        <v>120</v>
      </c>
      <c r="AC570" s="17"/>
    </row>
    <row r="571" s="3" customFormat="1" ht="104.4" spans="1:29">
      <c r="A571" s="8">
        <f>SUBTOTAL(103,$B$6:B571)*1</f>
        <v>566</v>
      </c>
      <c r="B571" s="8" t="s">
        <v>107</v>
      </c>
      <c r="C571" s="9" t="s">
        <v>2113</v>
      </c>
      <c r="D571" s="9" t="s">
        <v>109</v>
      </c>
      <c r="E571" s="10" t="s">
        <v>110</v>
      </c>
      <c r="F571" s="9" t="s">
        <v>111</v>
      </c>
      <c r="G571" s="9" t="s">
        <v>68</v>
      </c>
      <c r="H571" s="9" t="s">
        <v>2109</v>
      </c>
      <c r="I571" s="8" t="s">
        <v>196</v>
      </c>
      <c r="J571" s="13" t="s">
        <v>127</v>
      </c>
      <c r="K571" s="13" t="s">
        <v>18</v>
      </c>
      <c r="L571" s="13" t="s">
        <v>38</v>
      </c>
      <c r="M571" s="8" t="s">
        <v>114</v>
      </c>
      <c r="N571" s="9">
        <v>20</v>
      </c>
      <c r="O571" s="9">
        <f t="shared" si="11"/>
        <v>20</v>
      </c>
      <c r="P571" s="8"/>
      <c r="Q571" s="8"/>
      <c r="R571" s="8"/>
      <c r="S571" s="9" t="s">
        <v>2114</v>
      </c>
      <c r="T571" s="9" t="s">
        <v>2115</v>
      </c>
      <c r="U571" s="8">
        <v>1</v>
      </c>
      <c r="V571" s="8">
        <v>30</v>
      </c>
      <c r="W571" s="8">
        <v>360</v>
      </c>
      <c r="X571" s="8">
        <v>180</v>
      </c>
      <c r="Y571" s="8" t="s">
        <v>117</v>
      </c>
      <c r="Z571" s="8" t="s">
        <v>118</v>
      </c>
      <c r="AA571" s="8" t="s">
        <v>2112</v>
      </c>
      <c r="AB571" s="17" t="s">
        <v>120</v>
      </c>
      <c r="AC571" s="17"/>
    </row>
    <row r="572" s="3" customFormat="1" ht="104.4" spans="1:29">
      <c r="A572" s="8">
        <f>SUBTOTAL(103,$B$6:B572)*1</f>
        <v>567</v>
      </c>
      <c r="B572" s="8" t="s">
        <v>107</v>
      </c>
      <c r="C572" s="9" t="s">
        <v>2116</v>
      </c>
      <c r="D572" s="9" t="s">
        <v>227</v>
      </c>
      <c r="E572" s="10" t="s">
        <v>110</v>
      </c>
      <c r="F572" s="9" t="s">
        <v>111</v>
      </c>
      <c r="G572" s="9" t="s">
        <v>68</v>
      </c>
      <c r="H572" s="9" t="s">
        <v>614</v>
      </c>
      <c r="I572" s="8"/>
      <c r="J572" s="13" t="s">
        <v>127</v>
      </c>
      <c r="K572" s="13" t="s">
        <v>18</v>
      </c>
      <c r="L572" s="13" t="s">
        <v>38</v>
      </c>
      <c r="M572" s="8" t="s">
        <v>114</v>
      </c>
      <c r="N572" s="9">
        <v>49</v>
      </c>
      <c r="O572" s="9">
        <f t="shared" si="11"/>
        <v>49</v>
      </c>
      <c r="P572" s="8"/>
      <c r="Q572" s="8"/>
      <c r="R572" s="8"/>
      <c r="S572" s="9" t="s">
        <v>2117</v>
      </c>
      <c r="T572" s="9" t="s">
        <v>2118</v>
      </c>
      <c r="U572" s="8">
        <v>5</v>
      </c>
      <c r="V572" s="8">
        <v>30</v>
      </c>
      <c r="W572" s="8">
        <v>150</v>
      </c>
      <c r="X572" s="8">
        <v>6</v>
      </c>
      <c r="Y572" s="8" t="s">
        <v>117</v>
      </c>
      <c r="Z572" s="8" t="s">
        <v>118</v>
      </c>
      <c r="AA572" s="8" t="s">
        <v>617</v>
      </c>
      <c r="AB572" s="17" t="s">
        <v>120</v>
      </c>
      <c r="AC572" s="17"/>
    </row>
    <row r="573" s="3" customFormat="1" ht="121.8" spans="1:29">
      <c r="A573" s="8">
        <f>SUBTOTAL(103,$B$6:B573)*1</f>
        <v>568</v>
      </c>
      <c r="B573" s="8" t="s">
        <v>107</v>
      </c>
      <c r="C573" s="9" t="s">
        <v>2119</v>
      </c>
      <c r="D573" s="9" t="s">
        <v>109</v>
      </c>
      <c r="E573" s="10" t="s">
        <v>110</v>
      </c>
      <c r="F573" s="9" t="s">
        <v>111</v>
      </c>
      <c r="G573" s="9" t="s">
        <v>68</v>
      </c>
      <c r="H573" s="9" t="s">
        <v>2120</v>
      </c>
      <c r="I573" s="8" t="s">
        <v>178</v>
      </c>
      <c r="J573" s="13" t="s">
        <v>9</v>
      </c>
      <c r="K573" s="13" t="s">
        <v>21</v>
      </c>
      <c r="L573" s="13" t="s">
        <v>45</v>
      </c>
      <c r="M573" s="8" t="s">
        <v>114</v>
      </c>
      <c r="N573" s="9">
        <v>40</v>
      </c>
      <c r="O573" s="9">
        <f t="shared" si="11"/>
        <v>40</v>
      </c>
      <c r="P573" s="8"/>
      <c r="Q573" s="8"/>
      <c r="R573" s="8"/>
      <c r="S573" s="9" t="s">
        <v>2121</v>
      </c>
      <c r="T573" s="9" t="s">
        <v>2122</v>
      </c>
      <c r="U573" s="8">
        <v>1</v>
      </c>
      <c r="V573" s="8">
        <v>120</v>
      </c>
      <c r="W573" s="8">
        <v>650</v>
      </c>
      <c r="X573" s="8">
        <v>158</v>
      </c>
      <c r="Y573" s="8" t="s">
        <v>117</v>
      </c>
      <c r="Z573" s="8" t="s">
        <v>118</v>
      </c>
      <c r="AA573" s="8" t="s">
        <v>2123</v>
      </c>
      <c r="AB573" s="17" t="s">
        <v>120</v>
      </c>
      <c r="AC573" s="17"/>
    </row>
    <row r="574" s="3" customFormat="1" ht="52.2" spans="1:29">
      <c r="A574" s="8">
        <f>SUBTOTAL(103,$B$6:B574)*1</f>
        <v>569</v>
      </c>
      <c r="B574" s="8" t="s">
        <v>107</v>
      </c>
      <c r="C574" s="9" t="s">
        <v>2124</v>
      </c>
      <c r="D574" s="9" t="s">
        <v>109</v>
      </c>
      <c r="E574" s="10" t="s">
        <v>110</v>
      </c>
      <c r="F574" s="9" t="s">
        <v>111</v>
      </c>
      <c r="G574" s="9" t="s">
        <v>68</v>
      </c>
      <c r="H574" s="9" t="s">
        <v>2120</v>
      </c>
      <c r="I574" s="8" t="s">
        <v>178</v>
      </c>
      <c r="J574" s="13" t="s">
        <v>127</v>
      </c>
      <c r="K574" s="13" t="s">
        <v>18</v>
      </c>
      <c r="L574" s="13" t="s">
        <v>38</v>
      </c>
      <c r="M574" s="8" t="s">
        <v>114</v>
      </c>
      <c r="N574" s="9">
        <v>40</v>
      </c>
      <c r="O574" s="9">
        <f t="shared" si="11"/>
        <v>40</v>
      </c>
      <c r="P574" s="8"/>
      <c r="Q574" s="8"/>
      <c r="R574" s="8"/>
      <c r="S574" s="9" t="s">
        <v>2125</v>
      </c>
      <c r="T574" s="9" t="s">
        <v>2126</v>
      </c>
      <c r="U574" s="8">
        <v>1</v>
      </c>
      <c r="V574" s="8">
        <v>280</v>
      </c>
      <c r="W574" s="8">
        <v>1480</v>
      </c>
      <c r="X574" s="8">
        <v>302</v>
      </c>
      <c r="Y574" s="8" t="s">
        <v>117</v>
      </c>
      <c r="Z574" s="8" t="s">
        <v>118</v>
      </c>
      <c r="AA574" s="8" t="s">
        <v>2123</v>
      </c>
      <c r="AB574" s="17" t="s">
        <v>120</v>
      </c>
      <c r="AC574" s="17"/>
    </row>
    <row r="575" s="3" customFormat="1" ht="87" spans="1:29">
      <c r="A575" s="8">
        <f>SUBTOTAL(103,$B$6:B575)*1</f>
        <v>570</v>
      </c>
      <c r="B575" s="8" t="s">
        <v>107</v>
      </c>
      <c r="C575" s="9" t="s">
        <v>2127</v>
      </c>
      <c r="D575" s="9" t="s">
        <v>109</v>
      </c>
      <c r="E575" s="10" t="s">
        <v>110</v>
      </c>
      <c r="F575" s="9" t="s">
        <v>111</v>
      </c>
      <c r="G575" s="9" t="s">
        <v>68</v>
      </c>
      <c r="H575" s="9" t="s">
        <v>2128</v>
      </c>
      <c r="I575" s="8" t="s">
        <v>178</v>
      </c>
      <c r="J575" s="13" t="s">
        <v>9</v>
      </c>
      <c r="K575" s="13" t="s">
        <v>21</v>
      </c>
      <c r="L575" s="13" t="s">
        <v>45</v>
      </c>
      <c r="M575" s="8" t="s">
        <v>114</v>
      </c>
      <c r="N575" s="9">
        <v>35</v>
      </c>
      <c r="O575" s="9">
        <f t="shared" si="11"/>
        <v>35</v>
      </c>
      <c r="P575" s="8"/>
      <c r="Q575" s="8"/>
      <c r="R575" s="8"/>
      <c r="S575" s="9" t="s">
        <v>2129</v>
      </c>
      <c r="T575" s="9" t="s">
        <v>2130</v>
      </c>
      <c r="U575" s="8">
        <v>1</v>
      </c>
      <c r="V575" s="8">
        <v>50</v>
      </c>
      <c r="W575" s="8">
        <v>200</v>
      </c>
      <c r="X575" s="8">
        <v>51</v>
      </c>
      <c r="Y575" s="8" t="s">
        <v>117</v>
      </c>
      <c r="Z575" s="8" t="s">
        <v>118</v>
      </c>
      <c r="AA575" s="8" t="s">
        <v>2131</v>
      </c>
      <c r="AB575" s="17" t="s">
        <v>120</v>
      </c>
      <c r="AC575" s="17"/>
    </row>
    <row r="576" s="3" customFormat="1" ht="87" spans="1:29">
      <c r="A576" s="8">
        <f>SUBTOTAL(103,$B$6:B576)*1</f>
        <v>571</v>
      </c>
      <c r="B576" s="8" t="s">
        <v>107</v>
      </c>
      <c r="C576" s="9" t="s">
        <v>2132</v>
      </c>
      <c r="D576" s="9" t="s">
        <v>227</v>
      </c>
      <c r="E576" s="10" t="s">
        <v>110</v>
      </c>
      <c r="F576" s="9" t="s">
        <v>111</v>
      </c>
      <c r="G576" s="9" t="s">
        <v>68</v>
      </c>
      <c r="H576" s="9" t="s">
        <v>2128</v>
      </c>
      <c r="I576" s="8" t="s">
        <v>178</v>
      </c>
      <c r="J576" s="13" t="s">
        <v>9</v>
      </c>
      <c r="K576" s="13" t="s">
        <v>21</v>
      </c>
      <c r="L576" s="13" t="s">
        <v>43</v>
      </c>
      <c r="M576" s="8" t="s">
        <v>114</v>
      </c>
      <c r="N576" s="9">
        <v>37</v>
      </c>
      <c r="O576" s="9">
        <f t="shared" si="11"/>
        <v>37</v>
      </c>
      <c r="P576" s="8"/>
      <c r="Q576" s="8"/>
      <c r="R576" s="8"/>
      <c r="S576" s="9" t="s">
        <v>2133</v>
      </c>
      <c r="T576" s="9" t="s">
        <v>2134</v>
      </c>
      <c r="U576" s="8">
        <v>1</v>
      </c>
      <c r="V576" s="8">
        <v>237</v>
      </c>
      <c r="W576" s="8">
        <v>1083</v>
      </c>
      <c r="X576" s="8">
        <v>305</v>
      </c>
      <c r="Y576" s="8" t="s">
        <v>117</v>
      </c>
      <c r="Z576" s="8" t="s">
        <v>118</v>
      </c>
      <c r="AA576" s="8" t="s">
        <v>2131</v>
      </c>
      <c r="AB576" s="17" t="s">
        <v>120</v>
      </c>
      <c r="AC576" s="17"/>
    </row>
    <row r="577" s="3" customFormat="1" ht="69.6" spans="1:29">
      <c r="A577" s="8">
        <f>SUBTOTAL(103,$B$6:B577)*1</f>
        <v>572</v>
      </c>
      <c r="B577" s="8" t="s">
        <v>107</v>
      </c>
      <c r="C577" s="9" t="s">
        <v>2135</v>
      </c>
      <c r="D577" s="9" t="s">
        <v>109</v>
      </c>
      <c r="E577" s="10" t="s">
        <v>110</v>
      </c>
      <c r="F577" s="9" t="s">
        <v>111</v>
      </c>
      <c r="G577" s="9" t="s">
        <v>68</v>
      </c>
      <c r="H577" s="9" t="s">
        <v>2136</v>
      </c>
      <c r="I577" s="8" t="s">
        <v>178</v>
      </c>
      <c r="J577" s="13" t="s">
        <v>9</v>
      </c>
      <c r="K577" s="13" t="s">
        <v>22</v>
      </c>
      <c r="L577" s="13" t="s">
        <v>47</v>
      </c>
      <c r="M577" s="8" t="s">
        <v>114</v>
      </c>
      <c r="N577" s="9">
        <v>15</v>
      </c>
      <c r="O577" s="9">
        <f t="shared" si="11"/>
        <v>15</v>
      </c>
      <c r="P577" s="8"/>
      <c r="Q577" s="8"/>
      <c r="R577" s="8"/>
      <c r="S577" s="9" t="s">
        <v>2137</v>
      </c>
      <c r="T577" s="9" t="s">
        <v>2138</v>
      </c>
      <c r="U577" s="8">
        <v>1</v>
      </c>
      <c r="V577" s="8">
        <v>70</v>
      </c>
      <c r="W577" s="8">
        <v>305</v>
      </c>
      <c r="X577" s="8">
        <v>21</v>
      </c>
      <c r="Y577" s="8" t="s">
        <v>117</v>
      </c>
      <c r="Z577" s="8" t="s">
        <v>118</v>
      </c>
      <c r="AA577" s="8" t="s">
        <v>2139</v>
      </c>
      <c r="AB577" s="17" t="s">
        <v>120</v>
      </c>
      <c r="AC577" s="17"/>
    </row>
    <row r="578" s="3" customFormat="1" ht="87" spans="1:29">
      <c r="A578" s="8">
        <f>SUBTOTAL(103,$B$6:B578)*1</f>
        <v>573</v>
      </c>
      <c r="B578" s="8" t="s">
        <v>107</v>
      </c>
      <c r="C578" s="9" t="s">
        <v>2140</v>
      </c>
      <c r="D578" s="9" t="s">
        <v>109</v>
      </c>
      <c r="E578" s="10" t="s">
        <v>110</v>
      </c>
      <c r="F578" s="9" t="s">
        <v>111</v>
      </c>
      <c r="G578" s="9" t="s">
        <v>68</v>
      </c>
      <c r="H578" s="9" t="s">
        <v>2136</v>
      </c>
      <c r="I578" s="8" t="s">
        <v>178</v>
      </c>
      <c r="J578" s="13" t="s">
        <v>9</v>
      </c>
      <c r="K578" s="13" t="s">
        <v>21</v>
      </c>
      <c r="L578" s="13" t="s">
        <v>43</v>
      </c>
      <c r="M578" s="8" t="s">
        <v>114</v>
      </c>
      <c r="N578" s="9">
        <v>45</v>
      </c>
      <c r="O578" s="9">
        <f t="shared" si="11"/>
        <v>45</v>
      </c>
      <c r="P578" s="8"/>
      <c r="Q578" s="8"/>
      <c r="R578" s="8"/>
      <c r="S578" s="9" t="s">
        <v>2141</v>
      </c>
      <c r="T578" s="9" t="s">
        <v>2142</v>
      </c>
      <c r="U578" s="8">
        <v>1</v>
      </c>
      <c r="V578" s="8">
        <v>108</v>
      </c>
      <c r="W578" s="8">
        <v>575</v>
      </c>
      <c r="X578" s="8">
        <v>58</v>
      </c>
      <c r="Y578" s="8" t="s">
        <v>117</v>
      </c>
      <c r="Z578" s="8" t="s">
        <v>118</v>
      </c>
      <c r="AA578" s="8" t="s">
        <v>2139</v>
      </c>
      <c r="AB578" s="17" t="s">
        <v>120</v>
      </c>
      <c r="AC578" s="17"/>
    </row>
    <row r="579" s="3" customFormat="1" ht="52.2" spans="1:29">
      <c r="A579" s="8">
        <f>SUBTOTAL(103,$B$6:B579)*1</f>
        <v>574</v>
      </c>
      <c r="B579" s="8" t="s">
        <v>107</v>
      </c>
      <c r="C579" s="9" t="s">
        <v>2143</v>
      </c>
      <c r="D579" s="9" t="s">
        <v>109</v>
      </c>
      <c r="E579" s="10" t="s">
        <v>110</v>
      </c>
      <c r="F579" s="9" t="s">
        <v>111</v>
      </c>
      <c r="G579" s="9" t="s">
        <v>68</v>
      </c>
      <c r="H579" s="9" t="s">
        <v>619</v>
      </c>
      <c r="I579" s="8"/>
      <c r="J579" s="13" t="s">
        <v>316</v>
      </c>
      <c r="K579" s="13" t="s">
        <v>11</v>
      </c>
      <c r="L579" s="13" t="s">
        <v>52</v>
      </c>
      <c r="M579" s="8" t="s">
        <v>114</v>
      </c>
      <c r="N579" s="9">
        <v>45</v>
      </c>
      <c r="O579" s="9">
        <f t="shared" si="11"/>
        <v>45</v>
      </c>
      <c r="P579" s="8"/>
      <c r="Q579" s="8"/>
      <c r="R579" s="8"/>
      <c r="S579" s="9" t="s">
        <v>2144</v>
      </c>
      <c r="T579" s="9" t="s">
        <v>2145</v>
      </c>
      <c r="U579" s="8">
        <v>11</v>
      </c>
      <c r="V579" s="8">
        <v>368</v>
      </c>
      <c r="W579" s="8">
        <v>1470</v>
      </c>
      <c r="X579" s="8">
        <v>320</v>
      </c>
      <c r="Y579" s="8" t="s">
        <v>117</v>
      </c>
      <c r="Z579" s="8" t="s">
        <v>118</v>
      </c>
      <c r="AA579" s="8" t="s">
        <v>1148</v>
      </c>
      <c r="AB579" s="17" t="s">
        <v>120</v>
      </c>
      <c r="AC579" s="17"/>
    </row>
    <row r="580" s="3" customFormat="1" ht="52.2" spans="1:29">
      <c r="A580" s="8">
        <f>SUBTOTAL(103,$B$6:B580)*1</f>
        <v>575</v>
      </c>
      <c r="B580" s="8" t="s">
        <v>107</v>
      </c>
      <c r="C580" s="9" t="s">
        <v>2146</v>
      </c>
      <c r="D580" s="9" t="s">
        <v>479</v>
      </c>
      <c r="E580" s="10" t="s">
        <v>110</v>
      </c>
      <c r="F580" s="9" t="s">
        <v>111</v>
      </c>
      <c r="G580" s="9" t="s">
        <v>68</v>
      </c>
      <c r="H580" s="9" t="s">
        <v>2147</v>
      </c>
      <c r="I580" s="8" t="s">
        <v>166</v>
      </c>
      <c r="J580" s="13" t="s">
        <v>127</v>
      </c>
      <c r="K580" s="13" t="s">
        <v>15</v>
      </c>
      <c r="L580" s="13" t="s">
        <v>27</v>
      </c>
      <c r="M580" s="8" t="s">
        <v>114</v>
      </c>
      <c r="N580" s="9">
        <v>80</v>
      </c>
      <c r="O580" s="9">
        <f t="shared" si="11"/>
        <v>80</v>
      </c>
      <c r="P580" s="8"/>
      <c r="Q580" s="8"/>
      <c r="R580" s="8"/>
      <c r="S580" s="9" t="s">
        <v>2148</v>
      </c>
      <c r="T580" s="9" t="s">
        <v>2149</v>
      </c>
      <c r="U580" s="8">
        <v>1</v>
      </c>
      <c r="V580" s="8">
        <v>130</v>
      </c>
      <c r="W580" s="8">
        <v>600</v>
      </c>
      <c r="X580" s="8">
        <v>40</v>
      </c>
      <c r="Y580" s="8" t="s">
        <v>117</v>
      </c>
      <c r="Z580" s="8" t="s">
        <v>118</v>
      </c>
      <c r="AA580" s="8" t="s">
        <v>2150</v>
      </c>
      <c r="AB580" s="17" t="s">
        <v>120</v>
      </c>
      <c r="AC580" s="17"/>
    </row>
    <row r="581" s="3" customFormat="1" ht="52.2" spans="1:29">
      <c r="A581" s="8">
        <f>SUBTOTAL(103,$B$6:B581)*1</f>
        <v>576</v>
      </c>
      <c r="B581" s="8" t="s">
        <v>107</v>
      </c>
      <c r="C581" s="9" t="s">
        <v>2151</v>
      </c>
      <c r="D581" s="9" t="s">
        <v>109</v>
      </c>
      <c r="E581" s="10" t="s">
        <v>110</v>
      </c>
      <c r="F581" s="9" t="s">
        <v>111</v>
      </c>
      <c r="G581" s="9" t="s">
        <v>68</v>
      </c>
      <c r="H581" s="9" t="s">
        <v>2147</v>
      </c>
      <c r="I581" s="8" t="s">
        <v>166</v>
      </c>
      <c r="J581" s="13" t="s">
        <v>127</v>
      </c>
      <c r="K581" s="13" t="s">
        <v>18</v>
      </c>
      <c r="L581" s="13" t="s">
        <v>38</v>
      </c>
      <c r="M581" s="8" t="s">
        <v>114</v>
      </c>
      <c r="N581" s="9">
        <v>49.5</v>
      </c>
      <c r="O581" s="9">
        <f t="shared" si="11"/>
        <v>49.5</v>
      </c>
      <c r="P581" s="8"/>
      <c r="Q581" s="8"/>
      <c r="R581" s="8"/>
      <c r="S581" s="9" t="s">
        <v>2152</v>
      </c>
      <c r="T581" s="9" t="s">
        <v>2153</v>
      </c>
      <c r="U581" s="8">
        <v>1</v>
      </c>
      <c r="V581" s="8">
        <v>170</v>
      </c>
      <c r="W581" s="8">
        <v>800</v>
      </c>
      <c r="X581" s="8">
        <v>45</v>
      </c>
      <c r="Y581" s="8" t="s">
        <v>117</v>
      </c>
      <c r="Z581" s="8" t="s">
        <v>118</v>
      </c>
      <c r="AA581" s="8" t="s">
        <v>2150</v>
      </c>
      <c r="AB581" s="17" t="s">
        <v>120</v>
      </c>
      <c r="AC581" s="17"/>
    </row>
    <row r="582" s="3" customFormat="1" ht="87" spans="1:29">
      <c r="A582" s="8">
        <f>SUBTOTAL(103,$B$6:B582)*1</f>
        <v>577</v>
      </c>
      <c r="B582" s="8" t="s">
        <v>107</v>
      </c>
      <c r="C582" s="9" t="s">
        <v>2154</v>
      </c>
      <c r="D582" s="9" t="s">
        <v>109</v>
      </c>
      <c r="E582" s="10" t="s">
        <v>110</v>
      </c>
      <c r="F582" s="9" t="s">
        <v>111</v>
      </c>
      <c r="G582" s="9" t="s">
        <v>68</v>
      </c>
      <c r="H582" s="9" t="s">
        <v>2147</v>
      </c>
      <c r="I582" s="8" t="s">
        <v>166</v>
      </c>
      <c r="J582" s="13" t="s">
        <v>9</v>
      </c>
      <c r="K582" s="13" t="s">
        <v>21</v>
      </c>
      <c r="L582" s="13" t="s">
        <v>45</v>
      </c>
      <c r="M582" s="8" t="s">
        <v>114</v>
      </c>
      <c r="N582" s="9">
        <v>70</v>
      </c>
      <c r="O582" s="9">
        <f t="shared" si="11"/>
        <v>70</v>
      </c>
      <c r="P582" s="8"/>
      <c r="Q582" s="8"/>
      <c r="R582" s="8"/>
      <c r="S582" s="9" t="s">
        <v>2155</v>
      </c>
      <c r="T582" s="9" t="s">
        <v>2156</v>
      </c>
      <c r="U582" s="8">
        <v>1</v>
      </c>
      <c r="V582" s="8">
        <v>317</v>
      </c>
      <c r="W582" s="8">
        <v>1585</v>
      </c>
      <c r="X582" s="8">
        <v>315</v>
      </c>
      <c r="Y582" s="8" t="s">
        <v>117</v>
      </c>
      <c r="Z582" s="8" t="s">
        <v>118</v>
      </c>
      <c r="AA582" s="8" t="s">
        <v>2150</v>
      </c>
      <c r="AB582" s="17" t="s">
        <v>120</v>
      </c>
      <c r="AC582" s="17"/>
    </row>
    <row r="583" s="3" customFormat="1" ht="87" spans="1:29">
      <c r="A583" s="8">
        <f>SUBTOTAL(103,$B$6:B583)*1</f>
        <v>578</v>
      </c>
      <c r="B583" s="8" t="s">
        <v>107</v>
      </c>
      <c r="C583" s="9" t="s">
        <v>2157</v>
      </c>
      <c r="D583" s="9" t="s">
        <v>109</v>
      </c>
      <c r="E583" s="10" t="s">
        <v>110</v>
      </c>
      <c r="F583" s="9" t="s">
        <v>111</v>
      </c>
      <c r="G583" s="9" t="s">
        <v>68</v>
      </c>
      <c r="H583" s="9" t="s">
        <v>2147</v>
      </c>
      <c r="I583" s="8" t="s">
        <v>166</v>
      </c>
      <c r="J583" s="13" t="s">
        <v>9</v>
      </c>
      <c r="K583" s="13" t="s">
        <v>21</v>
      </c>
      <c r="L583" s="13" t="s">
        <v>43</v>
      </c>
      <c r="M583" s="8" t="s">
        <v>114</v>
      </c>
      <c r="N583" s="9">
        <v>45</v>
      </c>
      <c r="O583" s="9">
        <f t="shared" si="11"/>
        <v>45</v>
      </c>
      <c r="P583" s="8"/>
      <c r="Q583" s="8"/>
      <c r="R583" s="8"/>
      <c r="S583" s="9" t="s">
        <v>2158</v>
      </c>
      <c r="T583" s="9" t="s">
        <v>2159</v>
      </c>
      <c r="U583" s="8">
        <v>1</v>
      </c>
      <c r="V583" s="8">
        <v>89</v>
      </c>
      <c r="W583" s="8">
        <v>315</v>
      </c>
      <c r="X583" s="8">
        <v>32</v>
      </c>
      <c r="Y583" s="8" t="s">
        <v>117</v>
      </c>
      <c r="Z583" s="8" t="s">
        <v>118</v>
      </c>
      <c r="AA583" s="8" t="s">
        <v>2150</v>
      </c>
      <c r="AB583" s="17" t="s">
        <v>120</v>
      </c>
      <c r="AC583" s="17"/>
    </row>
    <row r="584" s="3" customFormat="1" ht="69.6" spans="1:29">
      <c r="A584" s="8">
        <f>SUBTOTAL(103,$B$6:B584)*1</f>
        <v>579</v>
      </c>
      <c r="B584" s="8" t="s">
        <v>107</v>
      </c>
      <c r="C584" s="9" t="s">
        <v>1177</v>
      </c>
      <c r="D584" s="9" t="s">
        <v>109</v>
      </c>
      <c r="E584" s="10" t="s">
        <v>110</v>
      </c>
      <c r="F584" s="9" t="s">
        <v>111</v>
      </c>
      <c r="G584" s="9" t="s">
        <v>68</v>
      </c>
      <c r="H584" s="9" t="s">
        <v>2147</v>
      </c>
      <c r="I584" s="8" t="s">
        <v>166</v>
      </c>
      <c r="J584" s="13" t="s">
        <v>127</v>
      </c>
      <c r="K584" s="13" t="s">
        <v>7</v>
      </c>
      <c r="L584" s="13" t="s">
        <v>7</v>
      </c>
      <c r="M584" s="8" t="s">
        <v>114</v>
      </c>
      <c r="N584" s="9">
        <v>16</v>
      </c>
      <c r="O584" s="9">
        <f t="shared" si="11"/>
        <v>16</v>
      </c>
      <c r="P584" s="8"/>
      <c r="Q584" s="8"/>
      <c r="R584" s="8"/>
      <c r="S584" s="9" t="s">
        <v>2160</v>
      </c>
      <c r="T584" s="9" t="s">
        <v>2161</v>
      </c>
      <c r="U584" s="8">
        <v>1</v>
      </c>
      <c r="V584" s="8">
        <v>210</v>
      </c>
      <c r="W584" s="8">
        <v>840</v>
      </c>
      <c r="X584" s="8">
        <v>25</v>
      </c>
      <c r="Y584" s="8" t="s">
        <v>117</v>
      </c>
      <c r="Z584" s="8" t="s">
        <v>118</v>
      </c>
      <c r="AA584" s="8" t="s">
        <v>2150</v>
      </c>
      <c r="AB584" s="17" t="s">
        <v>120</v>
      </c>
      <c r="AC584" s="17"/>
    </row>
    <row r="585" s="3" customFormat="1" ht="69.6" spans="1:29">
      <c r="A585" s="8">
        <f>SUBTOTAL(103,$B$6:B585)*1</f>
        <v>580</v>
      </c>
      <c r="B585" s="8" t="s">
        <v>107</v>
      </c>
      <c r="C585" s="9" t="s">
        <v>2162</v>
      </c>
      <c r="D585" s="9" t="s">
        <v>109</v>
      </c>
      <c r="E585" s="10" t="s">
        <v>110</v>
      </c>
      <c r="F585" s="9" t="s">
        <v>111</v>
      </c>
      <c r="G585" s="9" t="s">
        <v>68</v>
      </c>
      <c r="H585" s="9" t="s">
        <v>2147</v>
      </c>
      <c r="I585" s="8" t="s">
        <v>166</v>
      </c>
      <c r="J585" s="13" t="s">
        <v>127</v>
      </c>
      <c r="K585" s="13" t="s">
        <v>18</v>
      </c>
      <c r="L585" s="13" t="s">
        <v>38</v>
      </c>
      <c r="M585" s="8" t="s">
        <v>114</v>
      </c>
      <c r="N585" s="9">
        <v>32</v>
      </c>
      <c r="O585" s="9">
        <f t="shared" si="11"/>
        <v>32</v>
      </c>
      <c r="P585" s="8"/>
      <c r="Q585" s="8"/>
      <c r="R585" s="8"/>
      <c r="S585" s="9" t="s">
        <v>2163</v>
      </c>
      <c r="T585" s="9" t="s">
        <v>2161</v>
      </c>
      <c r="U585" s="8">
        <v>1</v>
      </c>
      <c r="V585" s="8">
        <v>210</v>
      </c>
      <c r="W585" s="8">
        <v>840</v>
      </c>
      <c r="X585" s="8">
        <v>25</v>
      </c>
      <c r="Y585" s="8" t="s">
        <v>117</v>
      </c>
      <c r="Z585" s="8" t="s">
        <v>118</v>
      </c>
      <c r="AA585" s="8" t="s">
        <v>2150</v>
      </c>
      <c r="AB585" s="17" t="s">
        <v>120</v>
      </c>
      <c r="AC585" s="17"/>
    </row>
    <row r="586" s="3" customFormat="1" ht="87" spans="1:29">
      <c r="A586" s="8">
        <f>SUBTOTAL(103,$B$6:B586)*1</f>
        <v>581</v>
      </c>
      <c r="B586" s="8" t="s">
        <v>107</v>
      </c>
      <c r="C586" s="9" t="s">
        <v>2164</v>
      </c>
      <c r="D586" s="9" t="s">
        <v>109</v>
      </c>
      <c r="E586" s="10" t="s">
        <v>110</v>
      </c>
      <c r="F586" s="9" t="s">
        <v>111</v>
      </c>
      <c r="G586" s="9" t="s">
        <v>68</v>
      </c>
      <c r="H586" s="9" t="s">
        <v>1293</v>
      </c>
      <c r="I586" s="8" t="s">
        <v>178</v>
      </c>
      <c r="J586" s="13" t="s">
        <v>9</v>
      </c>
      <c r="K586" s="13" t="s">
        <v>21</v>
      </c>
      <c r="L586" s="13" t="s">
        <v>43</v>
      </c>
      <c r="M586" s="8" t="s">
        <v>114</v>
      </c>
      <c r="N586" s="9">
        <v>10</v>
      </c>
      <c r="O586" s="9">
        <f t="shared" si="11"/>
        <v>10</v>
      </c>
      <c r="P586" s="8"/>
      <c r="Q586" s="8"/>
      <c r="R586" s="8"/>
      <c r="S586" s="9" t="s">
        <v>2165</v>
      </c>
      <c r="T586" s="9" t="s">
        <v>2166</v>
      </c>
      <c r="U586" s="8">
        <v>1</v>
      </c>
      <c r="V586" s="8">
        <v>43</v>
      </c>
      <c r="W586" s="8">
        <v>162</v>
      </c>
      <c r="X586" s="8">
        <v>65</v>
      </c>
      <c r="Y586" s="8" t="s">
        <v>117</v>
      </c>
      <c r="Z586" s="8" t="s">
        <v>118</v>
      </c>
      <c r="AA586" s="8" t="s">
        <v>2167</v>
      </c>
      <c r="AB586" s="17" t="s">
        <v>120</v>
      </c>
      <c r="AC586" s="17"/>
    </row>
    <row r="587" s="3" customFormat="1" ht="87" spans="1:29">
      <c r="A587" s="8">
        <f>SUBTOTAL(103,$B$6:B587)*1</f>
        <v>582</v>
      </c>
      <c r="B587" s="8" t="s">
        <v>107</v>
      </c>
      <c r="C587" s="9" t="s">
        <v>2168</v>
      </c>
      <c r="D587" s="9" t="s">
        <v>109</v>
      </c>
      <c r="E587" s="10" t="s">
        <v>110</v>
      </c>
      <c r="F587" s="9" t="s">
        <v>111</v>
      </c>
      <c r="G587" s="9" t="s">
        <v>68</v>
      </c>
      <c r="H587" s="9" t="s">
        <v>1293</v>
      </c>
      <c r="I587" s="8" t="s">
        <v>178</v>
      </c>
      <c r="J587" s="13" t="s">
        <v>127</v>
      </c>
      <c r="K587" s="13" t="s">
        <v>15</v>
      </c>
      <c r="L587" s="13" t="s">
        <v>30</v>
      </c>
      <c r="M587" s="8" t="s">
        <v>114</v>
      </c>
      <c r="N587" s="9">
        <v>80</v>
      </c>
      <c r="O587" s="9">
        <f t="shared" si="11"/>
        <v>80</v>
      </c>
      <c r="P587" s="8"/>
      <c r="Q587" s="8"/>
      <c r="R587" s="8"/>
      <c r="S587" s="9" t="s">
        <v>2169</v>
      </c>
      <c r="T587" s="9" t="s">
        <v>2170</v>
      </c>
      <c r="U587" s="8">
        <v>1</v>
      </c>
      <c r="V587" s="8">
        <v>120</v>
      </c>
      <c r="W587" s="8">
        <v>430</v>
      </c>
      <c r="X587" s="8">
        <v>88</v>
      </c>
      <c r="Y587" s="8" t="s">
        <v>117</v>
      </c>
      <c r="Z587" s="8" t="s">
        <v>118</v>
      </c>
      <c r="AA587" s="8" t="s">
        <v>2167</v>
      </c>
      <c r="AB587" s="17" t="s">
        <v>120</v>
      </c>
      <c r="AC587" s="17"/>
    </row>
    <row r="588" s="3" customFormat="1" ht="52.2" spans="1:29">
      <c r="A588" s="8">
        <f>SUBTOTAL(103,$B$6:B588)*1</f>
        <v>583</v>
      </c>
      <c r="B588" s="8" t="s">
        <v>107</v>
      </c>
      <c r="C588" s="9" t="s">
        <v>2171</v>
      </c>
      <c r="D588" s="9" t="s">
        <v>109</v>
      </c>
      <c r="E588" s="10" t="s">
        <v>110</v>
      </c>
      <c r="F588" s="9" t="s">
        <v>111</v>
      </c>
      <c r="G588" s="9" t="s">
        <v>68</v>
      </c>
      <c r="H588" s="9" t="s">
        <v>1293</v>
      </c>
      <c r="I588" s="8" t="s">
        <v>178</v>
      </c>
      <c r="J588" s="13" t="s">
        <v>9</v>
      </c>
      <c r="K588" s="13" t="s">
        <v>23</v>
      </c>
      <c r="L588" s="13" t="s">
        <v>49</v>
      </c>
      <c r="M588" s="8" t="s">
        <v>114</v>
      </c>
      <c r="N588" s="9">
        <v>20</v>
      </c>
      <c r="O588" s="9">
        <f t="shared" si="11"/>
        <v>20</v>
      </c>
      <c r="P588" s="8"/>
      <c r="Q588" s="8"/>
      <c r="R588" s="8"/>
      <c r="S588" s="9" t="s">
        <v>2172</v>
      </c>
      <c r="T588" s="9" t="s">
        <v>2173</v>
      </c>
      <c r="U588" s="8">
        <v>1</v>
      </c>
      <c r="V588" s="8">
        <v>300</v>
      </c>
      <c r="W588" s="8">
        <v>1200</v>
      </c>
      <c r="X588" s="8">
        <v>200</v>
      </c>
      <c r="Y588" s="8" t="s">
        <v>117</v>
      </c>
      <c r="Z588" s="8" t="s">
        <v>118</v>
      </c>
      <c r="AA588" s="8" t="s">
        <v>2167</v>
      </c>
      <c r="AB588" s="17" t="s">
        <v>120</v>
      </c>
      <c r="AC588" s="17"/>
    </row>
    <row r="589" s="3" customFormat="1" ht="87" spans="1:29">
      <c r="A589" s="8">
        <f>SUBTOTAL(103,$B$6:B589)*1</f>
        <v>584</v>
      </c>
      <c r="B589" s="8" t="s">
        <v>107</v>
      </c>
      <c r="C589" s="9" t="s">
        <v>2174</v>
      </c>
      <c r="D589" s="9" t="s">
        <v>227</v>
      </c>
      <c r="E589" s="10" t="s">
        <v>110</v>
      </c>
      <c r="F589" s="9" t="s">
        <v>111</v>
      </c>
      <c r="G589" s="9" t="s">
        <v>68</v>
      </c>
      <c r="H589" s="9" t="s">
        <v>2175</v>
      </c>
      <c r="I589" s="8" t="s">
        <v>196</v>
      </c>
      <c r="J589" s="13" t="s">
        <v>9</v>
      </c>
      <c r="K589" s="13" t="s">
        <v>21</v>
      </c>
      <c r="L589" s="13" t="s">
        <v>45</v>
      </c>
      <c r="M589" s="8" t="s">
        <v>114</v>
      </c>
      <c r="N589" s="9">
        <v>16</v>
      </c>
      <c r="O589" s="9">
        <f t="shared" si="11"/>
        <v>16</v>
      </c>
      <c r="P589" s="8"/>
      <c r="Q589" s="8"/>
      <c r="R589" s="8"/>
      <c r="S589" s="9" t="s">
        <v>2176</v>
      </c>
      <c r="T589" s="9" t="s">
        <v>2177</v>
      </c>
      <c r="U589" s="8">
        <v>1</v>
      </c>
      <c r="V589" s="8">
        <v>25</v>
      </c>
      <c r="W589" s="8">
        <v>98</v>
      </c>
      <c r="X589" s="8">
        <v>25</v>
      </c>
      <c r="Y589" s="8" t="s">
        <v>117</v>
      </c>
      <c r="Z589" s="8" t="s">
        <v>118</v>
      </c>
      <c r="AA589" s="8" t="s">
        <v>2178</v>
      </c>
      <c r="AB589" s="17" t="s">
        <v>120</v>
      </c>
      <c r="AC589" s="17"/>
    </row>
    <row r="590" s="3" customFormat="1" ht="104.4" spans="1:29">
      <c r="A590" s="8">
        <f>SUBTOTAL(103,$B$6:B590)*1</f>
        <v>585</v>
      </c>
      <c r="B590" s="8" t="s">
        <v>107</v>
      </c>
      <c r="C590" s="9" t="s">
        <v>2179</v>
      </c>
      <c r="D590" s="9" t="s">
        <v>109</v>
      </c>
      <c r="E590" s="10" t="s">
        <v>110</v>
      </c>
      <c r="F590" s="9" t="s">
        <v>111</v>
      </c>
      <c r="G590" s="9" t="s">
        <v>68</v>
      </c>
      <c r="H590" s="9" t="s">
        <v>2180</v>
      </c>
      <c r="I590" s="8" t="s">
        <v>196</v>
      </c>
      <c r="J590" s="13" t="s">
        <v>9</v>
      </c>
      <c r="K590" s="13" t="s">
        <v>21</v>
      </c>
      <c r="L590" s="13" t="s">
        <v>45</v>
      </c>
      <c r="M590" s="8" t="s">
        <v>114</v>
      </c>
      <c r="N590" s="9">
        <v>49</v>
      </c>
      <c r="O590" s="9">
        <f t="shared" si="11"/>
        <v>49</v>
      </c>
      <c r="P590" s="8"/>
      <c r="Q590" s="8"/>
      <c r="R590" s="8"/>
      <c r="S590" s="9" t="s">
        <v>2181</v>
      </c>
      <c r="T590" s="9" t="s">
        <v>2182</v>
      </c>
      <c r="U590" s="8">
        <v>3</v>
      </c>
      <c r="V590" s="8">
        <v>350</v>
      </c>
      <c r="W590" s="8">
        <v>1326</v>
      </c>
      <c r="X590" s="8">
        <v>42</v>
      </c>
      <c r="Y590" s="8" t="s">
        <v>117</v>
      </c>
      <c r="Z590" s="8" t="s">
        <v>118</v>
      </c>
      <c r="AA590" s="8" t="s">
        <v>2183</v>
      </c>
      <c r="AB590" s="17" t="s">
        <v>120</v>
      </c>
      <c r="AC590" s="17"/>
    </row>
    <row r="591" s="3" customFormat="1" ht="104.4" spans="1:29">
      <c r="A591" s="8">
        <f>SUBTOTAL(103,$B$6:B591)*1</f>
        <v>586</v>
      </c>
      <c r="B591" s="8" t="s">
        <v>107</v>
      </c>
      <c r="C591" s="9" t="s">
        <v>2184</v>
      </c>
      <c r="D591" s="9" t="s">
        <v>109</v>
      </c>
      <c r="E591" s="10" t="s">
        <v>110</v>
      </c>
      <c r="F591" s="9" t="s">
        <v>111</v>
      </c>
      <c r="G591" s="9" t="s">
        <v>68</v>
      </c>
      <c r="H591" s="9" t="s">
        <v>2180</v>
      </c>
      <c r="I591" s="8" t="s">
        <v>196</v>
      </c>
      <c r="J591" s="13" t="s">
        <v>9</v>
      </c>
      <c r="K591" s="13" t="s">
        <v>21</v>
      </c>
      <c r="L591" s="13" t="s">
        <v>42</v>
      </c>
      <c r="M591" s="8" t="s">
        <v>114</v>
      </c>
      <c r="N591" s="9">
        <v>49</v>
      </c>
      <c r="O591" s="9">
        <f t="shared" si="11"/>
        <v>49</v>
      </c>
      <c r="P591" s="8"/>
      <c r="Q591" s="8"/>
      <c r="R591" s="8"/>
      <c r="S591" s="9" t="s">
        <v>2185</v>
      </c>
      <c r="T591" s="9" t="s">
        <v>2186</v>
      </c>
      <c r="U591" s="8">
        <v>5</v>
      </c>
      <c r="V591" s="8">
        <v>476</v>
      </c>
      <c r="W591" s="8">
        <v>2013</v>
      </c>
      <c r="X591" s="8">
        <v>60</v>
      </c>
      <c r="Y591" s="8" t="s">
        <v>117</v>
      </c>
      <c r="Z591" s="8" t="s">
        <v>118</v>
      </c>
      <c r="AA591" s="8" t="s">
        <v>2183</v>
      </c>
      <c r="AB591" s="17" t="s">
        <v>120</v>
      </c>
      <c r="AC591" s="17"/>
    </row>
    <row r="592" s="3" customFormat="1" ht="87" spans="1:29">
      <c r="A592" s="8">
        <f>SUBTOTAL(103,$B$6:B592)*1</f>
        <v>587</v>
      </c>
      <c r="B592" s="8" t="s">
        <v>107</v>
      </c>
      <c r="C592" s="9" t="s">
        <v>2187</v>
      </c>
      <c r="D592" s="9" t="s">
        <v>109</v>
      </c>
      <c r="E592" s="10" t="s">
        <v>110</v>
      </c>
      <c r="F592" s="9" t="s">
        <v>111</v>
      </c>
      <c r="G592" s="9" t="s">
        <v>68</v>
      </c>
      <c r="H592" s="9" t="s">
        <v>2188</v>
      </c>
      <c r="I592" s="8" t="s">
        <v>166</v>
      </c>
      <c r="J592" s="13" t="s">
        <v>127</v>
      </c>
      <c r="K592" s="13" t="s">
        <v>15</v>
      </c>
      <c r="L592" s="13" t="s">
        <v>26</v>
      </c>
      <c r="M592" s="8" t="s">
        <v>114</v>
      </c>
      <c r="N592" s="9">
        <v>150</v>
      </c>
      <c r="O592" s="9">
        <f t="shared" si="11"/>
        <v>150</v>
      </c>
      <c r="P592" s="8"/>
      <c r="Q592" s="8"/>
      <c r="R592" s="8"/>
      <c r="S592" s="9" t="s">
        <v>2189</v>
      </c>
      <c r="T592" s="9" t="s">
        <v>2190</v>
      </c>
      <c r="U592" s="8">
        <v>1</v>
      </c>
      <c r="V592" s="8">
        <v>80</v>
      </c>
      <c r="W592" s="8">
        <v>450</v>
      </c>
      <c r="X592" s="8">
        <v>50</v>
      </c>
      <c r="Y592" s="8" t="s">
        <v>117</v>
      </c>
      <c r="Z592" s="8" t="s">
        <v>118</v>
      </c>
      <c r="AA592" s="8" t="s">
        <v>2191</v>
      </c>
      <c r="AB592" s="17" t="s">
        <v>120</v>
      </c>
      <c r="AC592" s="17"/>
    </row>
    <row r="593" s="3" customFormat="1" ht="87" spans="1:29">
      <c r="A593" s="8">
        <f>SUBTOTAL(103,$B$6:B593)*1</f>
        <v>588</v>
      </c>
      <c r="B593" s="8" t="s">
        <v>107</v>
      </c>
      <c r="C593" s="9" t="s">
        <v>2192</v>
      </c>
      <c r="D593" s="9" t="s">
        <v>109</v>
      </c>
      <c r="E593" s="10" t="s">
        <v>110</v>
      </c>
      <c r="F593" s="9" t="s">
        <v>111</v>
      </c>
      <c r="G593" s="9" t="s">
        <v>68</v>
      </c>
      <c r="H593" s="9" t="s">
        <v>2188</v>
      </c>
      <c r="I593" s="8" t="s">
        <v>166</v>
      </c>
      <c r="J593" s="13" t="s">
        <v>9</v>
      </c>
      <c r="K593" s="13" t="s">
        <v>21</v>
      </c>
      <c r="L593" s="13" t="s">
        <v>45</v>
      </c>
      <c r="M593" s="8" t="s">
        <v>114</v>
      </c>
      <c r="N593" s="9">
        <v>60</v>
      </c>
      <c r="O593" s="9">
        <f t="shared" si="11"/>
        <v>60</v>
      </c>
      <c r="P593" s="8"/>
      <c r="Q593" s="8"/>
      <c r="R593" s="8"/>
      <c r="S593" s="9" t="s">
        <v>2193</v>
      </c>
      <c r="T593" s="9" t="s">
        <v>2194</v>
      </c>
      <c r="U593" s="8">
        <v>1</v>
      </c>
      <c r="V593" s="8">
        <v>60</v>
      </c>
      <c r="W593" s="8">
        <v>320</v>
      </c>
      <c r="X593" s="8">
        <v>60</v>
      </c>
      <c r="Y593" s="8" t="s">
        <v>117</v>
      </c>
      <c r="Z593" s="8" t="s">
        <v>118</v>
      </c>
      <c r="AA593" s="8" t="s">
        <v>2191</v>
      </c>
      <c r="AB593" s="17" t="s">
        <v>120</v>
      </c>
      <c r="AC593" s="17"/>
    </row>
    <row r="594" s="3" customFormat="1" ht="87" spans="1:29">
      <c r="A594" s="8">
        <f>SUBTOTAL(103,$B$6:B594)*1</f>
        <v>589</v>
      </c>
      <c r="B594" s="8" t="s">
        <v>107</v>
      </c>
      <c r="C594" s="9" t="s">
        <v>2195</v>
      </c>
      <c r="D594" s="9" t="s">
        <v>109</v>
      </c>
      <c r="E594" s="10" t="s">
        <v>110</v>
      </c>
      <c r="F594" s="9" t="s">
        <v>111</v>
      </c>
      <c r="G594" s="9" t="s">
        <v>69</v>
      </c>
      <c r="H594" s="9" t="s">
        <v>2196</v>
      </c>
      <c r="I594" s="8" t="s">
        <v>196</v>
      </c>
      <c r="J594" s="13" t="s">
        <v>9</v>
      </c>
      <c r="K594" s="13" t="s">
        <v>21</v>
      </c>
      <c r="L594" s="13" t="s">
        <v>42</v>
      </c>
      <c r="M594" s="8" t="s">
        <v>114</v>
      </c>
      <c r="N594" s="9">
        <v>18</v>
      </c>
      <c r="O594" s="9">
        <f t="shared" si="11"/>
        <v>18</v>
      </c>
      <c r="P594" s="8"/>
      <c r="Q594" s="8"/>
      <c r="R594" s="8"/>
      <c r="S594" s="9" t="s">
        <v>2197</v>
      </c>
      <c r="T594" s="9" t="s">
        <v>2198</v>
      </c>
      <c r="U594" s="8">
        <v>1</v>
      </c>
      <c r="V594" s="8">
        <v>28</v>
      </c>
      <c r="W594" s="8">
        <v>108</v>
      </c>
      <c r="X594" s="8">
        <v>35</v>
      </c>
      <c r="Y594" s="8" t="s">
        <v>117</v>
      </c>
      <c r="Z594" s="8" t="s">
        <v>118</v>
      </c>
      <c r="AA594" s="8" t="s">
        <v>2199</v>
      </c>
      <c r="AB594" s="17" t="s">
        <v>120</v>
      </c>
      <c r="AC594" s="17"/>
    </row>
    <row r="595" s="3" customFormat="1" ht="87" spans="1:29">
      <c r="A595" s="8">
        <f>SUBTOTAL(103,$B$6:B595)*1</f>
        <v>590</v>
      </c>
      <c r="B595" s="8" t="s">
        <v>107</v>
      </c>
      <c r="C595" s="9" t="s">
        <v>2200</v>
      </c>
      <c r="D595" s="9" t="s">
        <v>109</v>
      </c>
      <c r="E595" s="10" t="s">
        <v>110</v>
      </c>
      <c r="F595" s="9" t="s">
        <v>111</v>
      </c>
      <c r="G595" s="9" t="s">
        <v>69</v>
      </c>
      <c r="H595" s="9" t="s">
        <v>2196</v>
      </c>
      <c r="I595" s="8" t="s">
        <v>196</v>
      </c>
      <c r="J595" s="13" t="s">
        <v>9</v>
      </c>
      <c r="K595" s="13" t="s">
        <v>21</v>
      </c>
      <c r="L595" s="13" t="s">
        <v>45</v>
      </c>
      <c r="M595" s="8" t="s">
        <v>114</v>
      </c>
      <c r="N595" s="9">
        <v>12</v>
      </c>
      <c r="O595" s="9">
        <f t="shared" si="11"/>
        <v>12</v>
      </c>
      <c r="P595" s="8"/>
      <c r="Q595" s="8"/>
      <c r="R595" s="8"/>
      <c r="S595" s="9" t="s">
        <v>2201</v>
      </c>
      <c r="T595" s="9" t="s">
        <v>2202</v>
      </c>
      <c r="U595" s="8">
        <v>1</v>
      </c>
      <c r="V595" s="8">
        <v>23</v>
      </c>
      <c r="W595" s="8">
        <v>116</v>
      </c>
      <c r="X595" s="8">
        <v>12</v>
      </c>
      <c r="Y595" s="8" t="s">
        <v>117</v>
      </c>
      <c r="Z595" s="8" t="s">
        <v>118</v>
      </c>
      <c r="AA595" s="8" t="s">
        <v>2199</v>
      </c>
      <c r="AB595" s="17" t="s">
        <v>120</v>
      </c>
      <c r="AC595" s="17"/>
    </row>
    <row r="596" s="3" customFormat="1" ht="104.4" spans="1:29">
      <c r="A596" s="8">
        <f>SUBTOTAL(103,$B$6:B596)*1</f>
        <v>591</v>
      </c>
      <c r="B596" s="8" t="s">
        <v>107</v>
      </c>
      <c r="C596" s="9" t="s">
        <v>2203</v>
      </c>
      <c r="D596" s="9" t="s">
        <v>109</v>
      </c>
      <c r="E596" s="10" t="s">
        <v>110</v>
      </c>
      <c r="F596" s="9" t="s">
        <v>111</v>
      </c>
      <c r="G596" s="9" t="s">
        <v>69</v>
      </c>
      <c r="H596" s="9" t="s">
        <v>2196</v>
      </c>
      <c r="I596" s="8" t="s">
        <v>196</v>
      </c>
      <c r="J596" s="13" t="s">
        <v>127</v>
      </c>
      <c r="K596" s="13" t="s">
        <v>7</v>
      </c>
      <c r="L596" s="13" t="s">
        <v>7</v>
      </c>
      <c r="M596" s="8" t="s">
        <v>114</v>
      </c>
      <c r="N596" s="9">
        <v>30</v>
      </c>
      <c r="O596" s="9">
        <f t="shared" si="11"/>
        <v>30</v>
      </c>
      <c r="P596" s="8"/>
      <c r="Q596" s="8"/>
      <c r="R596" s="8"/>
      <c r="S596" s="9" t="s">
        <v>2204</v>
      </c>
      <c r="T596" s="9" t="s">
        <v>2205</v>
      </c>
      <c r="U596" s="8">
        <v>1</v>
      </c>
      <c r="V596" s="8">
        <v>210</v>
      </c>
      <c r="W596" s="8">
        <v>795</v>
      </c>
      <c r="X596" s="8">
        <v>42</v>
      </c>
      <c r="Y596" s="8" t="s">
        <v>117</v>
      </c>
      <c r="Z596" s="8" t="s">
        <v>118</v>
      </c>
      <c r="AA596" s="8" t="s">
        <v>2199</v>
      </c>
      <c r="AB596" s="17" t="s">
        <v>120</v>
      </c>
      <c r="AC596" s="17"/>
    </row>
    <row r="597" s="3" customFormat="1" ht="104.4" spans="1:29">
      <c r="A597" s="8">
        <f>SUBTOTAL(103,$B$6:B597)*1</f>
        <v>592</v>
      </c>
      <c r="B597" s="8" t="s">
        <v>107</v>
      </c>
      <c r="C597" s="9" t="s">
        <v>2203</v>
      </c>
      <c r="D597" s="9" t="s">
        <v>109</v>
      </c>
      <c r="E597" s="10" t="s">
        <v>110</v>
      </c>
      <c r="F597" s="9" t="s">
        <v>111</v>
      </c>
      <c r="G597" s="9" t="s">
        <v>69</v>
      </c>
      <c r="H597" s="9" t="s">
        <v>2206</v>
      </c>
      <c r="I597" s="8" t="s">
        <v>178</v>
      </c>
      <c r="J597" s="13" t="s">
        <v>127</v>
      </c>
      <c r="K597" s="13" t="s">
        <v>7</v>
      </c>
      <c r="L597" s="13" t="s">
        <v>7</v>
      </c>
      <c r="M597" s="8" t="s">
        <v>114</v>
      </c>
      <c r="N597" s="9">
        <v>30</v>
      </c>
      <c r="O597" s="9">
        <f t="shared" si="11"/>
        <v>30</v>
      </c>
      <c r="P597" s="8"/>
      <c r="Q597" s="8"/>
      <c r="R597" s="8"/>
      <c r="S597" s="9" t="s">
        <v>2207</v>
      </c>
      <c r="T597" s="9" t="s">
        <v>2208</v>
      </c>
      <c r="U597" s="8">
        <v>1</v>
      </c>
      <c r="V597" s="8">
        <v>195</v>
      </c>
      <c r="W597" s="8">
        <v>980</v>
      </c>
      <c r="X597" s="8">
        <v>128</v>
      </c>
      <c r="Y597" s="8" t="s">
        <v>117</v>
      </c>
      <c r="Z597" s="8" t="s">
        <v>118</v>
      </c>
      <c r="AA597" s="8" t="s">
        <v>2209</v>
      </c>
      <c r="AB597" s="17" t="s">
        <v>120</v>
      </c>
      <c r="AC597" s="17"/>
    </row>
    <row r="598" s="3" customFormat="1" ht="87" spans="1:29">
      <c r="A598" s="8">
        <f>SUBTOTAL(103,$B$6:B598)*1</f>
        <v>593</v>
      </c>
      <c r="B598" s="8" t="s">
        <v>107</v>
      </c>
      <c r="C598" s="9" t="s">
        <v>182</v>
      </c>
      <c r="D598" s="9" t="s">
        <v>109</v>
      </c>
      <c r="E598" s="10" t="s">
        <v>110</v>
      </c>
      <c r="F598" s="9" t="s">
        <v>111</v>
      </c>
      <c r="G598" s="9" t="s">
        <v>69</v>
      </c>
      <c r="H598" s="9" t="s">
        <v>2206</v>
      </c>
      <c r="I598" s="8" t="s">
        <v>178</v>
      </c>
      <c r="J598" s="13" t="s">
        <v>9</v>
      </c>
      <c r="K598" s="13" t="s">
        <v>21</v>
      </c>
      <c r="L598" s="13" t="s">
        <v>45</v>
      </c>
      <c r="M598" s="8" t="s">
        <v>114</v>
      </c>
      <c r="N598" s="9">
        <v>12</v>
      </c>
      <c r="O598" s="9">
        <f t="shared" si="11"/>
        <v>12</v>
      </c>
      <c r="P598" s="8"/>
      <c r="Q598" s="8"/>
      <c r="R598" s="8"/>
      <c r="S598" s="9" t="s">
        <v>2210</v>
      </c>
      <c r="T598" s="9" t="s">
        <v>2202</v>
      </c>
      <c r="U598" s="8">
        <v>1</v>
      </c>
      <c r="V598" s="8">
        <v>18</v>
      </c>
      <c r="W598" s="8">
        <v>98</v>
      </c>
      <c r="X598" s="8">
        <v>25</v>
      </c>
      <c r="Y598" s="8" t="s">
        <v>117</v>
      </c>
      <c r="Z598" s="8" t="s">
        <v>118</v>
      </c>
      <c r="AA598" s="8" t="s">
        <v>2209</v>
      </c>
      <c r="AB598" s="17" t="s">
        <v>120</v>
      </c>
      <c r="AC598" s="17"/>
    </row>
    <row r="599" s="3" customFormat="1" ht="87" spans="1:29">
      <c r="A599" s="8">
        <f>SUBTOTAL(103,$B$6:B599)*1</f>
        <v>594</v>
      </c>
      <c r="B599" s="8" t="s">
        <v>107</v>
      </c>
      <c r="C599" s="9" t="s">
        <v>185</v>
      </c>
      <c r="D599" s="9" t="s">
        <v>109</v>
      </c>
      <c r="E599" s="10" t="s">
        <v>110</v>
      </c>
      <c r="F599" s="9" t="s">
        <v>111</v>
      </c>
      <c r="G599" s="9" t="s">
        <v>69</v>
      </c>
      <c r="H599" s="9" t="s">
        <v>2206</v>
      </c>
      <c r="I599" s="8" t="s">
        <v>178</v>
      </c>
      <c r="J599" s="13" t="s">
        <v>9</v>
      </c>
      <c r="K599" s="13" t="s">
        <v>21</v>
      </c>
      <c r="L599" s="13" t="s">
        <v>45</v>
      </c>
      <c r="M599" s="8" t="s">
        <v>114</v>
      </c>
      <c r="N599" s="9">
        <v>8</v>
      </c>
      <c r="O599" s="9">
        <f t="shared" si="11"/>
        <v>8</v>
      </c>
      <c r="P599" s="8"/>
      <c r="Q599" s="8"/>
      <c r="R599" s="8"/>
      <c r="S599" s="9" t="s">
        <v>2211</v>
      </c>
      <c r="T599" s="9" t="s">
        <v>2202</v>
      </c>
      <c r="U599" s="8">
        <v>1</v>
      </c>
      <c r="V599" s="8">
        <v>15</v>
      </c>
      <c r="W599" s="8">
        <v>80</v>
      </c>
      <c r="X599" s="8">
        <v>10</v>
      </c>
      <c r="Y599" s="8" t="s">
        <v>117</v>
      </c>
      <c r="Z599" s="8" t="s">
        <v>118</v>
      </c>
      <c r="AA599" s="8" t="s">
        <v>2209</v>
      </c>
      <c r="AB599" s="17" t="s">
        <v>120</v>
      </c>
      <c r="AC599" s="17"/>
    </row>
    <row r="600" s="3" customFormat="1" ht="87" spans="1:29">
      <c r="A600" s="8">
        <f>SUBTOTAL(103,$B$6:B600)*1</f>
        <v>595</v>
      </c>
      <c r="B600" s="8" t="s">
        <v>107</v>
      </c>
      <c r="C600" s="9" t="s">
        <v>2212</v>
      </c>
      <c r="D600" s="9" t="s">
        <v>109</v>
      </c>
      <c r="E600" s="10" t="s">
        <v>110</v>
      </c>
      <c r="F600" s="9" t="s">
        <v>111</v>
      </c>
      <c r="G600" s="9" t="s">
        <v>69</v>
      </c>
      <c r="H600" s="9" t="s">
        <v>2206</v>
      </c>
      <c r="I600" s="8" t="s">
        <v>178</v>
      </c>
      <c r="J600" s="13" t="s">
        <v>9</v>
      </c>
      <c r="K600" s="13" t="s">
        <v>21</v>
      </c>
      <c r="L600" s="13" t="s">
        <v>45</v>
      </c>
      <c r="M600" s="8" t="s">
        <v>114</v>
      </c>
      <c r="N600" s="9">
        <v>15</v>
      </c>
      <c r="O600" s="9">
        <f t="shared" si="11"/>
        <v>15</v>
      </c>
      <c r="P600" s="8"/>
      <c r="Q600" s="8"/>
      <c r="R600" s="8"/>
      <c r="S600" s="9" t="s">
        <v>2213</v>
      </c>
      <c r="T600" s="9" t="s">
        <v>2214</v>
      </c>
      <c r="U600" s="8">
        <v>1</v>
      </c>
      <c r="V600" s="8">
        <v>125</v>
      </c>
      <c r="W600" s="8">
        <v>680</v>
      </c>
      <c r="X600" s="8">
        <v>25</v>
      </c>
      <c r="Y600" s="8" t="s">
        <v>117</v>
      </c>
      <c r="Z600" s="8" t="s">
        <v>118</v>
      </c>
      <c r="AA600" s="8" t="s">
        <v>2209</v>
      </c>
      <c r="AB600" s="17" t="s">
        <v>120</v>
      </c>
      <c r="AC600" s="17"/>
    </row>
    <row r="601" s="3" customFormat="1" ht="69.6" spans="1:29">
      <c r="A601" s="8">
        <f>SUBTOTAL(103,$B$6:B601)*1</f>
        <v>596</v>
      </c>
      <c r="B601" s="8" t="s">
        <v>107</v>
      </c>
      <c r="C601" s="9" t="s">
        <v>1177</v>
      </c>
      <c r="D601" s="9" t="s">
        <v>109</v>
      </c>
      <c r="E601" s="10" t="s">
        <v>110</v>
      </c>
      <c r="F601" s="9" t="s">
        <v>111</v>
      </c>
      <c r="G601" s="9" t="s">
        <v>69</v>
      </c>
      <c r="H601" s="9" t="s">
        <v>2215</v>
      </c>
      <c r="I601" s="8" t="s">
        <v>178</v>
      </c>
      <c r="J601" s="13" t="s">
        <v>127</v>
      </c>
      <c r="K601" s="13" t="s">
        <v>7</v>
      </c>
      <c r="L601" s="13" t="s">
        <v>7</v>
      </c>
      <c r="M601" s="8" t="s">
        <v>114</v>
      </c>
      <c r="N601" s="9">
        <v>45</v>
      </c>
      <c r="O601" s="9">
        <f t="shared" si="11"/>
        <v>45</v>
      </c>
      <c r="P601" s="8"/>
      <c r="Q601" s="8"/>
      <c r="R601" s="8"/>
      <c r="S601" s="9" t="s">
        <v>2216</v>
      </c>
      <c r="T601" s="9" t="s">
        <v>2217</v>
      </c>
      <c r="U601" s="8">
        <v>1</v>
      </c>
      <c r="V601" s="8">
        <v>118</v>
      </c>
      <c r="W601" s="8">
        <v>485</v>
      </c>
      <c r="X601" s="8">
        <v>85</v>
      </c>
      <c r="Y601" s="8" t="s">
        <v>117</v>
      </c>
      <c r="Z601" s="8" t="s">
        <v>118</v>
      </c>
      <c r="AA601" s="8" t="s">
        <v>2218</v>
      </c>
      <c r="AB601" s="17" t="s">
        <v>120</v>
      </c>
      <c r="AC601" s="17"/>
    </row>
    <row r="602" s="3" customFormat="1" ht="87" spans="1:29">
      <c r="A602" s="8">
        <f>SUBTOTAL(103,$B$6:B602)*1</f>
        <v>597</v>
      </c>
      <c r="B602" s="8" t="s">
        <v>107</v>
      </c>
      <c r="C602" s="9" t="s">
        <v>2219</v>
      </c>
      <c r="D602" s="9" t="s">
        <v>109</v>
      </c>
      <c r="E602" s="10" t="s">
        <v>110</v>
      </c>
      <c r="F602" s="9" t="s">
        <v>111</v>
      </c>
      <c r="G602" s="9" t="s">
        <v>69</v>
      </c>
      <c r="H602" s="9" t="s">
        <v>2215</v>
      </c>
      <c r="I602" s="8" t="s">
        <v>178</v>
      </c>
      <c r="J602" s="13" t="s">
        <v>9</v>
      </c>
      <c r="K602" s="13" t="s">
        <v>21</v>
      </c>
      <c r="L602" s="13" t="s">
        <v>42</v>
      </c>
      <c r="M602" s="8" t="s">
        <v>114</v>
      </c>
      <c r="N602" s="9">
        <v>15</v>
      </c>
      <c r="O602" s="9">
        <f t="shared" si="11"/>
        <v>15</v>
      </c>
      <c r="P602" s="8"/>
      <c r="Q602" s="8"/>
      <c r="R602" s="8"/>
      <c r="S602" s="9" t="s">
        <v>2220</v>
      </c>
      <c r="T602" s="9" t="s">
        <v>2221</v>
      </c>
      <c r="U602" s="8">
        <v>1</v>
      </c>
      <c r="V602" s="8">
        <v>45</v>
      </c>
      <c r="W602" s="8">
        <v>202</v>
      </c>
      <c r="X602" s="8">
        <v>8</v>
      </c>
      <c r="Y602" s="8" t="s">
        <v>117</v>
      </c>
      <c r="Z602" s="8" t="s">
        <v>118</v>
      </c>
      <c r="AA602" s="8" t="s">
        <v>2218</v>
      </c>
      <c r="AB602" s="17" t="s">
        <v>120</v>
      </c>
      <c r="AC602" s="17"/>
    </row>
    <row r="603" s="3" customFormat="1" ht="87" spans="1:29">
      <c r="A603" s="8">
        <f>SUBTOTAL(103,$B$6:B603)*1</f>
        <v>598</v>
      </c>
      <c r="B603" s="8" t="s">
        <v>107</v>
      </c>
      <c r="C603" s="9" t="s">
        <v>2222</v>
      </c>
      <c r="D603" s="9" t="s">
        <v>227</v>
      </c>
      <c r="E603" s="10" t="s">
        <v>110</v>
      </c>
      <c r="F603" s="9" t="s">
        <v>111</v>
      </c>
      <c r="G603" s="9" t="s">
        <v>69</v>
      </c>
      <c r="H603" s="9" t="s">
        <v>2223</v>
      </c>
      <c r="I603" s="8" t="s">
        <v>178</v>
      </c>
      <c r="J603" s="13" t="s">
        <v>127</v>
      </c>
      <c r="K603" s="13" t="s">
        <v>15</v>
      </c>
      <c r="L603" s="13" t="s">
        <v>26</v>
      </c>
      <c r="M603" s="8" t="s">
        <v>114</v>
      </c>
      <c r="N603" s="9">
        <v>60</v>
      </c>
      <c r="O603" s="9">
        <f t="shared" si="11"/>
        <v>60</v>
      </c>
      <c r="P603" s="8"/>
      <c r="Q603" s="8"/>
      <c r="R603" s="8"/>
      <c r="S603" s="9" t="s">
        <v>2224</v>
      </c>
      <c r="T603" s="9" t="s">
        <v>2225</v>
      </c>
      <c r="U603" s="8">
        <v>1</v>
      </c>
      <c r="V603" s="8">
        <v>157</v>
      </c>
      <c r="W603" s="8">
        <v>788</v>
      </c>
      <c r="X603" s="8">
        <v>128</v>
      </c>
      <c r="Y603" s="8" t="s">
        <v>117</v>
      </c>
      <c r="Z603" s="8" t="s">
        <v>118</v>
      </c>
      <c r="AA603" s="8" t="s">
        <v>2226</v>
      </c>
      <c r="AB603" s="17" t="s">
        <v>120</v>
      </c>
      <c r="AC603" s="17"/>
    </row>
    <row r="604" s="3" customFormat="1" ht="87" spans="1:29">
      <c r="A604" s="8">
        <f>SUBTOTAL(103,$B$6:B604)*1</f>
        <v>599</v>
      </c>
      <c r="B604" s="8" t="s">
        <v>107</v>
      </c>
      <c r="C604" s="9" t="s">
        <v>2227</v>
      </c>
      <c r="D604" s="9" t="s">
        <v>109</v>
      </c>
      <c r="E604" s="10" t="s">
        <v>110</v>
      </c>
      <c r="F604" s="9" t="s">
        <v>111</v>
      </c>
      <c r="G604" s="9" t="s">
        <v>69</v>
      </c>
      <c r="H604" s="9" t="s">
        <v>2223</v>
      </c>
      <c r="I604" s="8" t="s">
        <v>178</v>
      </c>
      <c r="J604" s="13" t="s">
        <v>9</v>
      </c>
      <c r="K604" s="13" t="s">
        <v>21</v>
      </c>
      <c r="L604" s="13" t="s">
        <v>42</v>
      </c>
      <c r="M604" s="8" t="s">
        <v>114</v>
      </c>
      <c r="N604" s="9">
        <v>8</v>
      </c>
      <c r="O604" s="9">
        <f t="shared" si="11"/>
        <v>8</v>
      </c>
      <c r="P604" s="8"/>
      <c r="Q604" s="8"/>
      <c r="R604" s="8"/>
      <c r="S604" s="9" t="s">
        <v>2228</v>
      </c>
      <c r="T604" s="9" t="s">
        <v>2229</v>
      </c>
      <c r="U604" s="8">
        <v>1</v>
      </c>
      <c r="V604" s="8">
        <v>157</v>
      </c>
      <c r="W604" s="8">
        <v>788</v>
      </c>
      <c r="X604" s="8">
        <v>128</v>
      </c>
      <c r="Y604" s="8" t="s">
        <v>117</v>
      </c>
      <c r="Z604" s="8" t="s">
        <v>118</v>
      </c>
      <c r="AA604" s="8" t="s">
        <v>2226</v>
      </c>
      <c r="AB604" s="17" t="s">
        <v>120</v>
      </c>
      <c r="AC604" s="17"/>
    </row>
    <row r="605" s="3" customFormat="1" ht="87" spans="1:29">
      <c r="A605" s="8">
        <f>SUBTOTAL(103,$B$6:B605)*1</f>
        <v>600</v>
      </c>
      <c r="B605" s="8" t="s">
        <v>107</v>
      </c>
      <c r="C605" s="9" t="s">
        <v>2230</v>
      </c>
      <c r="D605" s="9" t="s">
        <v>109</v>
      </c>
      <c r="E605" s="10" t="s">
        <v>110</v>
      </c>
      <c r="F605" s="9" t="s">
        <v>111</v>
      </c>
      <c r="G605" s="9" t="s">
        <v>69</v>
      </c>
      <c r="H605" s="9" t="s">
        <v>2223</v>
      </c>
      <c r="I605" s="8" t="s">
        <v>178</v>
      </c>
      <c r="J605" s="13" t="s">
        <v>9</v>
      </c>
      <c r="K605" s="13" t="s">
        <v>21</v>
      </c>
      <c r="L605" s="13" t="s">
        <v>42</v>
      </c>
      <c r="M605" s="8" t="s">
        <v>114</v>
      </c>
      <c r="N605" s="9">
        <v>10</v>
      </c>
      <c r="O605" s="9">
        <f t="shared" si="11"/>
        <v>10</v>
      </c>
      <c r="P605" s="8"/>
      <c r="Q605" s="8"/>
      <c r="R605" s="8"/>
      <c r="S605" s="9" t="s">
        <v>2231</v>
      </c>
      <c r="T605" s="9" t="s">
        <v>2232</v>
      </c>
      <c r="U605" s="8">
        <v>1</v>
      </c>
      <c r="V605" s="8">
        <v>157</v>
      </c>
      <c r="W605" s="8">
        <v>788</v>
      </c>
      <c r="X605" s="8">
        <v>128</v>
      </c>
      <c r="Y605" s="8" t="s">
        <v>117</v>
      </c>
      <c r="Z605" s="8" t="s">
        <v>118</v>
      </c>
      <c r="AA605" s="8" t="s">
        <v>2226</v>
      </c>
      <c r="AB605" s="17" t="s">
        <v>120</v>
      </c>
      <c r="AC605" s="17"/>
    </row>
    <row r="606" s="3" customFormat="1" ht="87" spans="1:29">
      <c r="A606" s="8">
        <f>SUBTOTAL(103,$B$6:B606)*1</f>
        <v>601</v>
      </c>
      <c r="B606" s="8" t="s">
        <v>107</v>
      </c>
      <c r="C606" s="9" t="s">
        <v>2233</v>
      </c>
      <c r="D606" s="9" t="s">
        <v>227</v>
      </c>
      <c r="E606" s="10" t="s">
        <v>110</v>
      </c>
      <c r="F606" s="9" t="s">
        <v>111</v>
      </c>
      <c r="G606" s="9" t="s">
        <v>69</v>
      </c>
      <c r="H606" s="9" t="s">
        <v>2234</v>
      </c>
      <c r="I606" s="8" t="s">
        <v>196</v>
      </c>
      <c r="J606" s="13" t="s">
        <v>9</v>
      </c>
      <c r="K606" s="13" t="s">
        <v>21</v>
      </c>
      <c r="L606" s="13" t="s">
        <v>45</v>
      </c>
      <c r="M606" s="8" t="s">
        <v>114</v>
      </c>
      <c r="N606" s="9">
        <v>20</v>
      </c>
      <c r="O606" s="9">
        <f t="shared" si="11"/>
        <v>20</v>
      </c>
      <c r="P606" s="8"/>
      <c r="Q606" s="8"/>
      <c r="R606" s="8"/>
      <c r="S606" s="9" t="s">
        <v>2235</v>
      </c>
      <c r="T606" s="9" t="s">
        <v>2236</v>
      </c>
      <c r="U606" s="8">
        <v>1</v>
      </c>
      <c r="V606" s="8">
        <v>50</v>
      </c>
      <c r="W606" s="8">
        <v>200</v>
      </c>
      <c r="X606" s="8">
        <v>12</v>
      </c>
      <c r="Y606" s="8" t="s">
        <v>117</v>
      </c>
      <c r="Z606" s="8" t="s">
        <v>118</v>
      </c>
      <c r="AA606" s="8" t="s">
        <v>2237</v>
      </c>
      <c r="AB606" s="17" t="s">
        <v>120</v>
      </c>
      <c r="AC606" s="17"/>
    </row>
    <row r="607" s="3" customFormat="1" ht="52.2" spans="1:29">
      <c r="A607" s="8">
        <f>SUBTOTAL(103,$B$6:B607)*1</f>
        <v>602</v>
      </c>
      <c r="B607" s="8" t="s">
        <v>107</v>
      </c>
      <c r="C607" s="9" t="s">
        <v>2238</v>
      </c>
      <c r="D607" s="9" t="s">
        <v>109</v>
      </c>
      <c r="E607" s="10" t="s">
        <v>110</v>
      </c>
      <c r="F607" s="9" t="s">
        <v>111</v>
      </c>
      <c r="G607" s="9" t="s">
        <v>69</v>
      </c>
      <c r="H607" s="9" t="s">
        <v>2234</v>
      </c>
      <c r="I607" s="8" t="s">
        <v>196</v>
      </c>
      <c r="J607" s="13" t="s">
        <v>127</v>
      </c>
      <c r="K607" s="13" t="s">
        <v>17</v>
      </c>
      <c r="L607" s="13" t="s">
        <v>35</v>
      </c>
      <c r="M607" s="8" t="s">
        <v>114</v>
      </c>
      <c r="N607" s="9">
        <v>100</v>
      </c>
      <c r="O607" s="9">
        <f t="shared" si="11"/>
        <v>100</v>
      </c>
      <c r="P607" s="8"/>
      <c r="Q607" s="8"/>
      <c r="R607" s="8"/>
      <c r="S607" s="9" t="s">
        <v>2239</v>
      </c>
      <c r="T607" s="9" t="s">
        <v>2240</v>
      </c>
      <c r="U607" s="8">
        <v>1</v>
      </c>
      <c r="V607" s="8">
        <v>65</v>
      </c>
      <c r="W607" s="8">
        <v>285</v>
      </c>
      <c r="X607" s="8">
        <v>90</v>
      </c>
      <c r="Y607" s="8" t="s">
        <v>117</v>
      </c>
      <c r="Z607" s="8" t="s">
        <v>118</v>
      </c>
      <c r="AA607" s="8" t="s">
        <v>2237</v>
      </c>
      <c r="AB607" s="17" t="s">
        <v>120</v>
      </c>
      <c r="AC607" s="17"/>
    </row>
    <row r="608" s="3" customFormat="1" ht="52.2" spans="1:29">
      <c r="A608" s="8">
        <f>SUBTOTAL(103,$B$6:B608)*1</f>
        <v>603</v>
      </c>
      <c r="B608" s="8" t="s">
        <v>107</v>
      </c>
      <c r="C608" s="9" t="s">
        <v>2241</v>
      </c>
      <c r="D608" s="9" t="s">
        <v>109</v>
      </c>
      <c r="E608" s="10" t="s">
        <v>110</v>
      </c>
      <c r="F608" s="9" t="s">
        <v>111</v>
      </c>
      <c r="G608" s="9" t="s">
        <v>69</v>
      </c>
      <c r="H608" s="9" t="s">
        <v>2242</v>
      </c>
      <c r="I608" s="8" t="s">
        <v>166</v>
      </c>
      <c r="J608" s="13" t="s">
        <v>127</v>
      </c>
      <c r="K608" s="13" t="s">
        <v>17</v>
      </c>
      <c r="L608" s="13" t="s">
        <v>35</v>
      </c>
      <c r="M608" s="8" t="s">
        <v>114</v>
      </c>
      <c r="N608" s="9">
        <v>70</v>
      </c>
      <c r="O608" s="9">
        <f t="shared" si="11"/>
        <v>70</v>
      </c>
      <c r="P608" s="8"/>
      <c r="Q608" s="8"/>
      <c r="R608" s="8"/>
      <c r="S608" s="9" t="s">
        <v>2243</v>
      </c>
      <c r="T608" s="9" t="s">
        <v>2244</v>
      </c>
      <c r="U608" s="8">
        <v>1</v>
      </c>
      <c r="V608" s="8">
        <v>85</v>
      </c>
      <c r="W608" s="8">
        <v>485</v>
      </c>
      <c r="X608" s="8">
        <v>90</v>
      </c>
      <c r="Y608" s="8" t="s">
        <v>117</v>
      </c>
      <c r="Z608" s="8" t="s">
        <v>118</v>
      </c>
      <c r="AA608" s="8" t="s">
        <v>2245</v>
      </c>
      <c r="AB608" s="17" t="s">
        <v>120</v>
      </c>
      <c r="AC608" s="17"/>
    </row>
    <row r="609" s="3" customFormat="1" ht="87" spans="1:29">
      <c r="A609" s="8">
        <f>SUBTOTAL(103,$B$6:B609)*1</f>
        <v>604</v>
      </c>
      <c r="B609" s="8" t="s">
        <v>107</v>
      </c>
      <c r="C609" s="9" t="s">
        <v>2212</v>
      </c>
      <c r="D609" s="9" t="s">
        <v>109</v>
      </c>
      <c r="E609" s="10" t="s">
        <v>110</v>
      </c>
      <c r="F609" s="9" t="s">
        <v>111</v>
      </c>
      <c r="G609" s="9" t="s">
        <v>69</v>
      </c>
      <c r="H609" s="9" t="s">
        <v>2242</v>
      </c>
      <c r="I609" s="8" t="s">
        <v>166</v>
      </c>
      <c r="J609" s="13" t="s">
        <v>9</v>
      </c>
      <c r="K609" s="13" t="s">
        <v>21</v>
      </c>
      <c r="L609" s="13" t="s">
        <v>45</v>
      </c>
      <c r="M609" s="8" t="s">
        <v>114</v>
      </c>
      <c r="N609" s="9">
        <v>45</v>
      </c>
      <c r="O609" s="9">
        <f t="shared" si="11"/>
        <v>45</v>
      </c>
      <c r="P609" s="8"/>
      <c r="Q609" s="8"/>
      <c r="R609" s="8"/>
      <c r="S609" s="9" t="s">
        <v>2246</v>
      </c>
      <c r="T609" s="9" t="s">
        <v>2214</v>
      </c>
      <c r="U609" s="8">
        <v>1</v>
      </c>
      <c r="V609" s="8">
        <v>165</v>
      </c>
      <c r="W609" s="8">
        <v>765</v>
      </c>
      <c r="X609" s="8">
        <v>22</v>
      </c>
      <c r="Y609" s="8" t="s">
        <v>117</v>
      </c>
      <c r="Z609" s="8" t="s">
        <v>118</v>
      </c>
      <c r="AA609" s="8" t="s">
        <v>2245</v>
      </c>
      <c r="AB609" s="17" t="s">
        <v>120</v>
      </c>
      <c r="AC609" s="17"/>
    </row>
    <row r="610" s="3" customFormat="1" ht="87" spans="1:29">
      <c r="A610" s="8">
        <f>SUBTOTAL(103,$B$6:B610)*1</f>
        <v>605</v>
      </c>
      <c r="B610" s="8" t="s">
        <v>107</v>
      </c>
      <c r="C610" s="9" t="s">
        <v>2247</v>
      </c>
      <c r="D610" s="9" t="s">
        <v>109</v>
      </c>
      <c r="E610" s="10" t="s">
        <v>110</v>
      </c>
      <c r="F610" s="9" t="s">
        <v>111</v>
      </c>
      <c r="G610" s="9" t="s">
        <v>69</v>
      </c>
      <c r="H610" s="9" t="s">
        <v>2242</v>
      </c>
      <c r="I610" s="8" t="s">
        <v>166</v>
      </c>
      <c r="J610" s="13" t="s">
        <v>9</v>
      </c>
      <c r="K610" s="13" t="s">
        <v>21</v>
      </c>
      <c r="L610" s="13" t="s">
        <v>42</v>
      </c>
      <c r="M610" s="8" t="s">
        <v>114</v>
      </c>
      <c r="N610" s="9">
        <v>40</v>
      </c>
      <c r="O610" s="9">
        <f t="shared" si="11"/>
        <v>40</v>
      </c>
      <c r="P610" s="8"/>
      <c r="Q610" s="8"/>
      <c r="R610" s="8"/>
      <c r="S610" s="9" t="s">
        <v>2248</v>
      </c>
      <c r="T610" s="9" t="s">
        <v>2249</v>
      </c>
      <c r="U610" s="8">
        <v>1</v>
      </c>
      <c r="V610" s="8">
        <v>185</v>
      </c>
      <c r="W610" s="8">
        <v>795</v>
      </c>
      <c r="X610" s="8">
        <v>35</v>
      </c>
      <c r="Y610" s="8" t="s">
        <v>117</v>
      </c>
      <c r="Z610" s="8" t="s">
        <v>118</v>
      </c>
      <c r="AA610" s="8" t="s">
        <v>2245</v>
      </c>
      <c r="AB610" s="17" t="s">
        <v>120</v>
      </c>
      <c r="AC610" s="17"/>
    </row>
    <row r="611" s="3" customFormat="1" ht="87" spans="1:29">
      <c r="A611" s="8">
        <f>SUBTOTAL(103,$B$6:B611)*1</f>
        <v>606</v>
      </c>
      <c r="B611" s="8" t="s">
        <v>107</v>
      </c>
      <c r="C611" s="9" t="s">
        <v>2250</v>
      </c>
      <c r="D611" s="9" t="s">
        <v>109</v>
      </c>
      <c r="E611" s="10" t="s">
        <v>110</v>
      </c>
      <c r="F611" s="9" t="s">
        <v>111</v>
      </c>
      <c r="G611" s="9" t="s">
        <v>69</v>
      </c>
      <c r="H611" s="9" t="s">
        <v>2242</v>
      </c>
      <c r="I611" s="8" t="s">
        <v>166</v>
      </c>
      <c r="J611" s="13" t="s">
        <v>127</v>
      </c>
      <c r="K611" s="13" t="s">
        <v>17</v>
      </c>
      <c r="L611" s="13" t="s">
        <v>35</v>
      </c>
      <c r="M611" s="8" t="s">
        <v>114</v>
      </c>
      <c r="N611" s="9">
        <v>50</v>
      </c>
      <c r="O611" s="9">
        <f t="shared" si="11"/>
        <v>50</v>
      </c>
      <c r="P611" s="8"/>
      <c r="Q611" s="8"/>
      <c r="R611" s="8"/>
      <c r="S611" s="9" t="s">
        <v>2251</v>
      </c>
      <c r="T611" s="9" t="s">
        <v>2252</v>
      </c>
      <c r="U611" s="8">
        <v>1</v>
      </c>
      <c r="V611" s="8">
        <v>35</v>
      </c>
      <c r="W611" s="8">
        <v>135</v>
      </c>
      <c r="X611" s="8">
        <v>18</v>
      </c>
      <c r="Y611" s="8" t="s">
        <v>117</v>
      </c>
      <c r="Z611" s="8" t="s">
        <v>118</v>
      </c>
      <c r="AA611" s="8" t="s">
        <v>2245</v>
      </c>
      <c r="AB611" s="17" t="s">
        <v>120</v>
      </c>
      <c r="AC611" s="17"/>
    </row>
    <row r="612" s="3" customFormat="1" ht="87" spans="1:29">
      <c r="A612" s="8">
        <f>SUBTOTAL(103,$B$6:B612)*1</f>
        <v>607</v>
      </c>
      <c r="B612" s="8">
        <v>2025</v>
      </c>
      <c r="C612" s="9" t="s">
        <v>2253</v>
      </c>
      <c r="D612" s="9" t="s">
        <v>109</v>
      </c>
      <c r="E612" s="10" t="s">
        <v>2254</v>
      </c>
      <c r="F612" s="9" t="s">
        <v>111</v>
      </c>
      <c r="G612" s="9" t="s">
        <v>69</v>
      </c>
      <c r="H612" s="9" t="s">
        <v>2196</v>
      </c>
      <c r="I612" s="8" t="s">
        <v>196</v>
      </c>
      <c r="J612" s="13" t="s">
        <v>127</v>
      </c>
      <c r="K612" s="13" t="s">
        <v>2255</v>
      </c>
      <c r="L612" s="13" t="s">
        <v>38</v>
      </c>
      <c r="M612" s="8" t="s">
        <v>114</v>
      </c>
      <c r="N612" s="9">
        <v>19</v>
      </c>
      <c r="O612" s="9">
        <f t="shared" si="11"/>
        <v>19</v>
      </c>
      <c r="P612" s="8"/>
      <c r="Q612" s="8"/>
      <c r="R612" s="8"/>
      <c r="S612" s="9" t="s">
        <v>2256</v>
      </c>
      <c r="T612" s="9" t="s">
        <v>2257</v>
      </c>
      <c r="U612" s="8">
        <v>1</v>
      </c>
      <c r="V612" s="8">
        <v>38</v>
      </c>
      <c r="W612" s="8">
        <v>152</v>
      </c>
      <c r="X612" s="8">
        <v>23</v>
      </c>
      <c r="Y612" s="8" t="s">
        <v>117</v>
      </c>
      <c r="Z612" s="8" t="s">
        <v>118</v>
      </c>
      <c r="AA612" s="8" t="str">
        <f>H612&amp;"民委员会"</f>
        <v>半溪村民委员会</v>
      </c>
      <c r="AB612" s="17" t="s">
        <v>120</v>
      </c>
      <c r="AC612" s="17"/>
    </row>
    <row r="613" s="3" customFormat="1" ht="156.6" spans="1:29">
      <c r="A613" s="8">
        <f>SUBTOTAL(103,$B$6:B613)*1</f>
        <v>608</v>
      </c>
      <c r="B613" s="8" t="s">
        <v>107</v>
      </c>
      <c r="C613" s="9" t="s">
        <v>2258</v>
      </c>
      <c r="D613" s="9" t="s">
        <v>109</v>
      </c>
      <c r="E613" s="10" t="s">
        <v>110</v>
      </c>
      <c r="F613" s="9" t="s">
        <v>111</v>
      </c>
      <c r="G613" s="9" t="s">
        <v>69</v>
      </c>
      <c r="H613" s="9" t="s">
        <v>2259</v>
      </c>
      <c r="I613" s="8"/>
      <c r="J613" s="13" t="s">
        <v>127</v>
      </c>
      <c r="K613" s="13" t="s">
        <v>15</v>
      </c>
      <c r="L613" s="13" t="s">
        <v>26</v>
      </c>
      <c r="M613" s="8" t="s">
        <v>114</v>
      </c>
      <c r="N613" s="9">
        <v>45</v>
      </c>
      <c r="O613" s="9">
        <f t="shared" si="11"/>
        <v>45</v>
      </c>
      <c r="P613" s="8"/>
      <c r="Q613" s="8"/>
      <c r="R613" s="8"/>
      <c r="S613" s="9" t="s">
        <v>2260</v>
      </c>
      <c r="T613" s="9" t="s">
        <v>2261</v>
      </c>
      <c r="U613" s="8">
        <v>6</v>
      </c>
      <c r="V613" s="8">
        <v>362</v>
      </c>
      <c r="W613" s="8">
        <v>1426</v>
      </c>
      <c r="X613" s="8">
        <v>134</v>
      </c>
      <c r="Y613" s="8" t="s">
        <v>117</v>
      </c>
      <c r="Z613" s="8" t="s">
        <v>118</v>
      </c>
      <c r="AA613" s="8" t="s">
        <v>2262</v>
      </c>
      <c r="AB613" s="17" t="s">
        <v>120</v>
      </c>
      <c r="AC613" s="17"/>
    </row>
    <row r="614" s="3" customFormat="1" ht="52.2" spans="1:29">
      <c r="A614" s="8">
        <f>SUBTOTAL(103,$B$6:B614)*1</f>
        <v>609</v>
      </c>
      <c r="B614" s="8" t="s">
        <v>107</v>
      </c>
      <c r="C614" s="9" t="s">
        <v>2263</v>
      </c>
      <c r="D614" s="9" t="s">
        <v>109</v>
      </c>
      <c r="E614" s="10" t="s">
        <v>110</v>
      </c>
      <c r="F614" s="9" t="s">
        <v>111</v>
      </c>
      <c r="G614" s="9" t="s">
        <v>70</v>
      </c>
      <c r="H614" s="9" t="s">
        <v>2264</v>
      </c>
      <c r="I614" s="8" t="s">
        <v>178</v>
      </c>
      <c r="J614" s="13" t="s">
        <v>127</v>
      </c>
      <c r="K614" s="13" t="s">
        <v>17</v>
      </c>
      <c r="L614" s="13" t="s">
        <v>35</v>
      </c>
      <c r="M614" s="8" t="s">
        <v>114</v>
      </c>
      <c r="N614" s="9">
        <v>200</v>
      </c>
      <c r="O614" s="9">
        <f t="shared" si="11"/>
        <v>200</v>
      </c>
      <c r="P614" s="8"/>
      <c r="Q614" s="8"/>
      <c r="R614" s="8"/>
      <c r="S614" s="9" t="s">
        <v>2265</v>
      </c>
      <c r="T614" s="9" t="s">
        <v>2266</v>
      </c>
      <c r="U614" s="8">
        <v>1</v>
      </c>
      <c r="V614" s="8">
        <v>56</v>
      </c>
      <c r="W614" s="8">
        <v>255</v>
      </c>
      <c r="X614" s="8">
        <v>55</v>
      </c>
      <c r="Y614" s="8" t="s">
        <v>117</v>
      </c>
      <c r="Z614" s="8" t="s">
        <v>118</v>
      </c>
      <c r="AA614" s="8" t="s">
        <v>2267</v>
      </c>
      <c r="AB614" s="17" t="s">
        <v>120</v>
      </c>
      <c r="AC614" s="17"/>
    </row>
    <row r="615" s="3" customFormat="1" ht="87" spans="1:29">
      <c r="A615" s="8">
        <f>SUBTOTAL(103,$B$6:B615)*1</f>
        <v>610</v>
      </c>
      <c r="B615" s="8" t="s">
        <v>107</v>
      </c>
      <c r="C615" s="9" t="s">
        <v>2268</v>
      </c>
      <c r="D615" s="9" t="s">
        <v>109</v>
      </c>
      <c r="E615" s="10" t="s">
        <v>110</v>
      </c>
      <c r="F615" s="9" t="s">
        <v>111</v>
      </c>
      <c r="G615" s="9" t="s">
        <v>70</v>
      </c>
      <c r="H615" s="9" t="s">
        <v>2264</v>
      </c>
      <c r="I615" s="8" t="s">
        <v>178</v>
      </c>
      <c r="J615" s="13" t="s">
        <v>9</v>
      </c>
      <c r="K615" s="13" t="s">
        <v>21</v>
      </c>
      <c r="L615" s="13" t="s">
        <v>45</v>
      </c>
      <c r="M615" s="8" t="s">
        <v>114</v>
      </c>
      <c r="N615" s="9">
        <v>16</v>
      </c>
      <c r="O615" s="9">
        <f t="shared" si="11"/>
        <v>16</v>
      </c>
      <c r="P615" s="8"/>
      <c r="Q615" s="8"/>
      <c r="R615" s="8"/>
      <c r="S615" s="9" t="s">
        <v>2269</v>
      </c>
      <c r="T615" s="9" t="s">
        <v>2270</v>
      </c>
      <c r="U615" s="8">
        <v>1</v>
      </c>
      <c r="V615" s="8">
        <v>67</v>
      </c>
      <c r="W615" s="8">
        <v>260</v>
      </c>
      <c r="X615" s="8">
        <v>22</v>
      </c>
      <c r="Y615" s="8" t="s">
        <v>117</v>
      </c>
      <c r="Z615" s="8" t="s">
        <v>118</v>
      </c>
      <c r="AA615" s="8" t="s">
        <v>2271</v>
      </c>
      <c r="AB615" s="17" t="s">
        <v>120</v>
      </c>
      <c r="AC615" s="17"/>
    </row>
    <row r="616" s="3" customFormat="1" ht="87" spans="1:29">
      <c r="A616" s="8">
        <f>SUBTOTAL(103,$B$6:B616)*1</f>
        <v>611</v>
      </c>
      <c r="B616" s="8" t="s">
        <v>107</v>
      </c>
      <c r="C616" s="9" t="s">
        <v>2272</v>
      </c>
      <c r="D616" s="9" t="s">
        <v>479</v>
      </c>
      <c r="E616" s="10" t="s">
        <v>110</v>
      </c>
      <c r="F616" s="9" t="s">
        <v>111</v>
      </c>
      <c r="G616" s="9" t="s">
        <v>70</v>
      </c>
      <c r="H616" s="9" t="s">
        <v>2264</v>
      </c>
      <c r="I616" s="8" t="s">
        <v>178</v>
      </c>
      <c r="J616" s="13" t="s">
        <v>9</v>
      </c>
      <c r="K616" s="13" t="s">
        <v>21</v>
      </c>
      <c r="L616" s="13" t="s">
        <v>45</v>
      </c>
      <c r="M616" s="8" t="s">
        <v>114</v>
      </c>
      <c r="N616" s="9">
        <v>10</v>
      </c>
      <c r="O616" s="9">
        <f t="shared" si="11"/>
        <v>10</v>
      </c>
      <c r="P616" s="8"/>
      <c r="Q616" s="8"/>
      <c r="R616" s="8"/>
      <c r="S616" s="9" t="s">
        <v>2273</v>
      </c>
      <c r="T616" s="9" t="s">
        <v>2274</v>
      </c>
      <c r="U616" s="8">
        <v>1</v>
      </c>
      <c r="V616" s="8">
        <v>45</v>
      </c>
      <c r="W616" s="8">
        <v>210</v>
      </c>
      <c r="X616" s="8">
        <v>19</v>
      </c>
      <c r="Y616" s="8" t="s">
        <v>117</v>
      </c>
      <c r="Z616" s="8" t="s">
        <v>118</v>
      </c>
      <c r="AA616" s="8" t="s">
        <v>2271</v>
      </c>
      <c r="AB616" s="17" t="s">
        <v>120</v>
      </c>
      <c r="AC616" s="17"/>
    </row>
    <row r="617" s="3" customFormat="1" ht="87" spans="1:29">
      <c r="A617" s="8">
        <f>SUBTOTAL(103,$B$6:B617)*1</f>
        <v>612</v>
      </c>
      <c r="B617" s="8" t="s">
        <v>107</v>
      </c>
      <c r="C617" s="9" t="s">
        <v>2275</v>
      </c>
      <c r="D617" s="9" t="s">
        <v>109</v>
      </c>
      <c r="E617" s="10" t="s">
        <v>110</v>
      </c>
      <c r="F617" s="9" t="s">
        <v>111</v>
      </c>
      <c r="G617" s="9" t="s">
        <v>70</v>
      </c>
      <c r="H617" s="9" t="s">
        <v>2276</v>
      </c>
      <c r="I617" s="8" t="s">
        <v>166</v>
      </c>
      <c r="J617" s="13" t="s">
        <v>127</v>
      </c>
      <c r="K617" s="13" t="s">
        <v>15</v>
      </c>
      <c r="L617" s="13" t="s">
        <v>27</v>
      </c>
      <c r="M617" s="8" t="s">
        <v>114</v>
      </c>
      <c r="N617" s="9">
        <v>200</v>
      </c>
      <c r="O617" s="9">
        <f t="shared" si="11"/>
        <v>200</v>
      </c>
      <c r="P617" s="8"/>
      <c r="Q617" s="8"/>
      <c r="R617" s="8"/>
      <c r="S617" s="9" t="s">
        <v>2277</v>
      </c>
      <c r="T617" s="9" t="s">
        <v>2278</v>
      </c>
      <c r="U617" s="8">
        <v>1</v>
      </c>
      <c r="V617" s="8">
        <v>20</v>
      </c>
      <c r="W617" s="8">
        <v>80</v>
      </c>
      <c r="X617" s="8">
        <v>20</v>
      </c>
      <c r="Y617" s="8" t="s">
        <v>117</v>
      </c>
      <c r="Z617" s="8" t="s">
        <v>118</v>
      </c>
      <c r="AA617" s="8" t="s">
        <v>2279</v>
      </c>
      <c r="AB617" s="17" t="s">
        <v>120</v>
      </c>
      <c r="AC617" s="17"/>
    </row>
    <row r="618" s="3" customFormat="1" ht="87" spans="1:29">
      <c r="A618" s="8">
        <f>SUBTOTAL(103,$B$6:B618)*1</f>
        <v>613</v>
      </c>
      <c r="B618" s="8" t="s">
        <v>107</v>
      </c>
      <c r="C618" s="9" t="s">
        <v>2280</v>
      </c>
      <c r="D618" s="9" t="s">
        <v>227</v>
      </c>
      <c r="E618" s="10" t="s">
        <v>110</v>
      </c>
      <c r="F618" s="9" t="s">
        <v>111</v>
      </c>
      <c r="G618" s="9" t="s">
        <v>70</v>
      </c>
      <c r="H618" s="9" t="s">
        <v>2276</v>
      </c>
      <c r="I618" s="8" t="s">
        <v>166</v>
      </c>
      <c r="J618" s="13" t="s">
        <v>9</v>
      </c>
      <c r="K618" s="13" t="s">
        <v>21</v>
      </c>
      <c r="L618" s="13" t="s">
        <v>45</v>
      </c>
      <c r="M618" s="8" t="s">
        <v>114</v>
      </c>
      <c r="N618" s="9">
        <v>40</v>
      </c>
      <c r="O618" s="9">
        <f t="shared" si="11"/>
        <v>40</v>
      </c>
      <c r="P618" s="8"/>
      <c r="Q618" s="8"/>
      <c r="R618" s="8"/>
      <c r="S618" s="9" t="s">
        <v>2281</v>
      </c>
      <c r="T618" s="9" t="s">
        <v>2282</v>
      </c>
      <c r="U618" s="8">
        <v>1</v>
      </c>
      <c r="V618" s="8">
        <v>331</v>
      </c>
      <c r="W618" s="8">
        <v>1428</v>
      </c>
      <c r="X618" s="8">
        <v>264</v>
      </c>
      <c r="Y618" s="8" t="s">
        <v>117</v>
      </c>
      <c r="Z618" s="8" t="s">
        <v>118</v>
      </c>
      <c r="AA618" s="8" t="s">
        <v>2279</v>
      </c>
      <c r="AB618" s="17" t="s">
        <v>120</v>
      </c>
      <c r="AC618" s="17"/>
    </row>
    <row r="619" s="3" customFormat="1" ht="52.2" spans="1:29">
      <c r="A619" s="8">
        <f>SUBTOTAL(103,$B$6:B619)*1</f>
        <v>614</v>
      </c>
      <c r="B619" s="8" t="s">
        <v>107</v>
      </c>
      <c r="C619" s="9" t="s">
        <v>2283</v>
      </c>
      <c r="D619" s="9" t="s">
        <v>109</v>
      </c>
      <c r="E619" s="10" t="s">
        <v>110</v>
      </c>
      <c r="F619" s="9" t="s">
        <v>111</v>
      </c>
      <c r="G619" s="9" t="s">
        <v>70</v>
      </c>
      <c r="H619" s="9" t="s">
        <v>2284</v>
      </c>
      <c r="I619" s="8" t="s">
        <v>166</v>
      </c>
      <c r="J619" s="13" t="s">
        <v>127</v>
      </c>
      <c r="K619" s="13" t="s">
        <v>15</v>
      </c>
      <c r="L619" s="13" t="s">
        <v>27</v>
      </c>
      <c r="M619" s="8" t="s">
        <v>114</v>
      </c>
      <c r="N619" s="9">
        <v>380</v>
      </c>
      <c r="O619" s="9">
        <f t="shared" si="11"/>
        <v>380</v>
      </c>
      <c r="P619" s="8"/>
      <c r="Q619" s="8"/>
      <c r="R619" s="8"/>
      <c r="S619" s="9" t="s">
        <v>2285</v>
      </c>
      <c r="T619" s="9" t="s">
        <v>2286</v>
      </c>
      <c r="U619" s="8">
        <v>1</v>
      </c>
      <c r="V619" s="8">
        <v>59</v>
      </c>
      <c r="W619" s="8">
        <v>130</v>
      </c>
      <c r="X619" s="8">
        <v>89</v>
      </c>
      <c r="Y619" s="8" t="s">
        <v>117</v>
      </c>
      <c r="Z619" s="8" t="s">
        <v>118</v>
      </c>
      <c r="AA619" s="8" t="s">
        <v>2287</v>
      </c>
      <c r="AB619" s="17" t="s">
        <v>120</v>
      </c>
      <c r="AC619" s="17"/>
    </row>
    <row r="620" s="3" customFormat="1" ht="87" spans="1:29">
      <c r="A620" s="8">
        <f>SUBTOTAL(103,$B$6:B620)*1</f>
        <v>615</v>
      </c>
      <c r="B620" s="8" t="s">
        <v>107</v>
      </c>
      <c r="C620" s="9" t="s">
        <v>2288</v>
      </c>
      <c r="D620" s="9" t="s">
        <v>227</v>
      </c>
      <c r="E620" s="10" t="s">
        <v>110</v>
      </c>
      <c r="F620" s="9" t="s">
        <v>111</v>
      </c>
      <c r="G620" s="9" t="s">
        <v>70</v>
      </c>
      <c r="H620" s="9" t="s">
        <v>2284</v>
      </c>
      <c r="I620" s="8" t="s">
        <v>166</v>
      </c>
      <c r="J620" s="13" t="s">
        <v>9</v>
      </c>
      <c r="K620" s="13" t="s">
        <v>21</v>
      </c>
      <c r="L620" s="13" t="s">
        <v>45</v>
      </c>
      <c r="M620" s="8" t="s">
        <v>114</v>
      </c>
      <c r="N620" s="9">
        <v>35</v>
      </c>
      <c r="O620" s="9">
        <f t="shared" si="11"/>
        <v>35</v>
      </c>
      <c r="P620" s="8"/>
      <c r="Q620" s="8"/>
      <c r="R620" s="8"/>
      <c r="S620" s="9" t="s">
        <v>2289</v>
      </c>
      <c r="T620" s="9" t="s">
        <v>2290</v>
      </c>
      <c r="U620" s="8">
        <v>1</v>
      </c>
      <c r="V620" s="8">
        <v>125</v>
      </c>
      <c r="W620" s="8">
        <v>450</v>
      </c>
      <c r="X620" s="8">
        <v>125</v>
      </c>
      <c r="Y620" s="8" t="s">
        <v>117</v>
      </c>
      <c r="Z620" s="8" t="s">
        <v>118</v>
      </c>
      <c r="AA620" s="8" t="s">
        <v>2287</v>
      </c>
      <c r="AB620" s="17" t="s">
        <v>120</v>
      </c>
      <c r="AC620" s="17"/>
    </row>
    <row r="621" s="3" customFormat="1" ht="87" spans="1:29">
      <c r="A621" s="8">
        <f>SUBTOTAL(103,$B$6:B621)*1</f>
        <v>616</v>
      </c>
      <c r="B621" s="8" t="s">
        <v>107</v>
      </c>
      <c r="C621" s="9" t="s">
        <v>2291</v>
      </c>
      <c r="D621" s="9" t="s">
        <v>227</v>
      </c>
      <c r="E621" s="10" t="s">
        <v>110</v>
      </c>
      <c r="F621" s="9" t="s">
        <v>111</v>
      </c>
      <c r="G621" s="9" t="s">
        <v>70</v>
      </c>
      <c r="H621" s="9" t="s">
        <v>2284</v>
      </c>
      <c r="I621" s="8" t="s">
        <v>166</v>
      </c>
      <c r="J621" s="13" t="s">
        <v>9</v>
      </c>
      <c r="K621" s="13" t="s">
        <v>21</v>
      </c>
      <c r="L621" s="13" t="s">
        <v>45</v>
      </c>
      <c r="M621" s="8" t="s">
        <v>114</v>
      </c>
      <c r="N621" s="9">
        <v>30</v>
      </c>
      <c r="O621" s="9">
        <f t="shared" si="11"/>
        <v>30</v>
      </c>
      <c r="P621" s="8"/>
      <c r="Q621" s="8"/>
      <c r="R621" s="8"/>
      <c r="S621" s="9" t="s">
        <v>2292</v>
      </c>
      <c r="T621" s="9" t="s">
        <v>2293</v>
      </c>
      <c r="U621" s="8">
        <v>1</v>
      </c>
      <c r="V621" s="8">
        <v>102</v>
      </c>
      <c r="W621" s="8">
        <v>321</v>
      </c>
      <c r="X621" s="8">
        <v>189</v>
      </c>
      <c r="Y621" s="8" t="s">
        <v>117</v>
      </c>
      <c r="Z621" s="8" t="s">
        <v>118</v>
      </c>
      <c r="AA621" s="8" t="s">
        <v>2287</v>
      </c>
      <c r="AB621" s="17" t="s">
        <v>120</v>
      </c>
      <c r="AC621" s="17"/>
    </row>
    <row r="622" s="3" customFormat="1" ht="87" spans="1:29">
      <c r="A622" s="8">
        <f>SUBTOTAL(103,$B$6:B622)*1</f>
        <v>617</v>
      </c>
      <c r="B622" s="8" t="s">
        <v>107</v>
      </c>
      <c r="C622" s="9" t="s">
        <v>2294</v>
      </c>
      <c r="D622" s="9" t="s">
        <v>227</v>
      </c>
      <c r="E622" s="10" t="s">
        <v>110</v>
      </c>
      <c r="F622" s="9" t="s">
        <v>111</v>
      </c>
      <c r="G622" s="9" t="s">
        <v>70</v>
      </c>
      <c r="H622" s="9" t="s">
        <v>2284</v>
      </c>
      <c r="I622" s="8" t="s">
        <v>166</v>
      </c>
      <c r="J622" s="13" t="s">
        <v>9</v>
      </c>
      <c r="K622" s="13" t="s">
        <v>21</v>
      </c>
      <c r="L622" s="13" t="s">
        <v>45</v>
      </c>
      <c r="M622" s="8" t="s">
        <v>114</v>
      </c>
      <c r="N622" s="9">
        <v>49</v>
      </c>
      <c r="O622" s="9">
        <f t="shared" si="11"/>
        <v>49</v>
      </c>
      <c r="P622" s="8"/>
      <c r="Q622" s="8"/>
      <c r="R622" s="8"/>
      <c r="S622" s="9" t="s">
        <v>2295</v>
      </c>
      <c r="T622" s="9" t="s">
        <v>2296</v>
      </c>
      <c r="U622" s="8">
        <v>1</v>
      </c>
      <c r="V622" s="8">
        <v>252</v>
      </c>
      <c r="W622" s="8">
        <v>1110</v>
      </c>
      <c r="X622" s="8">
        <v>220</v>
      </c>
      <c r="Y622" s="8" t="s">
        <v>117</v>
      </c>
      <c r="Z622" s="8" t="s">
        <v>118</v>
      </c>
      <c r="AA622" s="8" t="s">
        <v>2287</v>
      </c>
      <c r="AB622" s="17" t="s">
        <v>120</v>
      </c>
      <c r="AC622" s="17"/>
    </row>
    <row r="623" s="3" customFormat="1" ht="69.6" spans="1:29">
      <c r="A623" s="8">
        <f>SUBTOTAL(103,$B$6:B623)*1</f>
        <v>618</v>
      </c>
      <c r="B623" s="8" t="s">
        <v>107</v>
      </c>
      <c r="C623" s="9" t="s">
        <v>2297</v>
      </c>
      <c r="D623" s="9" t="s">
        <v>109</v>
      </c>
      <c r="E623" s="10" t="s">
        <v>110</v>
      </c>
      <c r="F623" s="9" t="s">
        <v>111</v>
      </c>
      <c r="G623" s="9" t="s">
        <v>70</v>
      </c>
      <c r="H623" s="9" t="s">
        <v>2298</v>
      </c>
      <c r="I623" s="8" t="s">
        <v>196</v>
      </c>
      <c r="J623" s="13" t="s">
        <v>127</v>
      </c>
      <c r="K623" s="13" t="s">
        <v>15</v>
      </c>
      <c r="L623" s="13" t="s">
        <v>26</v>
      </c>
      <c r="M623" s="8" t="s">
        <v>114</v>
      </c>
      <c r="N623" s="9">
        <v>128</v>
      </c>
      <c r="O623" s="9">
        <f t="shared" si="11"/>
        <v>128</v>
      </c>
      <c r="P623" s="8"/>
      <c r="Q623" s="8"/>
      <c r="R623" s="8"/>
      <c r="S623" s="9" t="s">
        <v>2299</v>
      </c>
      <c r="T623" s="9" t="s">
        <v>2300</v>
      </c>
      <c r="U623" s="8">
        <v>1</v>
      </c>
      <c r="V623" s="8">
        <v>356</v>
      </c>
      <c r="W623" s="8">
        <v>1851</v>
      </c>
      <c r="X623" s="8">
        <v>58</v>
      </c>
      <c r="Y623" s="8" t="s">
        <v>117</v>
      </c>
      <c r="Z623" s="8" t="s">
        <v>118</v>
      </c>
      <c r="AA623" s="8" t="s">
        <v>2301</v>
      </c>
      <c r="AB623" s="17" t="s">
        <v>120</v>
      </c>
      <c r="AC623" s="17"/>
    </row>
    <row r="624" s="3" customFormat="1" ht="87" spans="1:29">
      <c r="A624" s="8">
        <f>SUBTOTAL(103,$B$6:B624)*1</f>
        <v>619</v>
      </c>
      <c r="B624" s="8" t="s">
        <v>107</v>
      </c>
      <c r="C624" s="9" t="s">
        <v>2302</v>
      </c>
      <c r="D624" s="9" t="s">
        <v>109</v>
      </c>
      <c r="E624" s="10" t="s">
        <v>110</v>
      </c>
      <c r="F624" s="9" t="s">
        <v>111</v>
      </c>
      <c r="G624" s="9" t="s">
        <v>70</v>
      </c>
      <c r="H624" s="9" t="s">
        <v>2298</v>
      </c>
      <c r="I624" s="8" t="s">
        <v>196</v>
      </c>
      <c r="J624" s="13" t="s">
        <v>9</v>
      </c>
      <c r="K624" s="13" t="s">
        <v>21</v>
      </c>
      <c r="L624" s="13" t="s">
        <v>45</v>
      </c>
      <c r="M624" s="8" t="s">
        <v>114</v>
      </c>
      <c r="N624" s="9">
        <v>10</v>
      </c>
      <c r="O624" s="9">
        <f t="shared" si="11"/>
        <v>10</v>
      </c>
      <c r="P624" s="8"/>
      <c r="Q624" s="8"/>
      <c r="R624" s="8"/>
      <c r="S624" s="9" t="s">
        <v>2303</v>
      </c>
      <c r="T624" s="9" t="s">
        <v>2304</v>
      </c>
      <c r="U624" s="8">
        <v>1</v>
      </c>
      <c r="V624" s="8">
        <v>113</v>
      </c>
      <c r="W624" s="8">
        <v>428</v>
      </c>
      <c r="X624" s="8">
        <v>108</v>
      </c>
      <c r="Y624" s="8" t="s">
        <v>117</v>
      </c>
      <c r="Z624" s="8" t="s">
        <v>118</v>
      </c>
      <c r="AA624" s="8" t="s">
        <v>2301</v>
      </c>
      <c r="AB624" s="17" t="s">
        <v>120</v>
      </c>
      <c r="AC624" s="17"/>
    </row>
    <row r="625" s="3" customFormat="1" ht="69.6" spans="1:29">
      <c r="A625" s="8">
        <f>SUBTOTAL(103,$B$6:B625)*1</f>
        <v>620</v>
      </c>
      <c r="B625" s="8" t="s">
        <v>107</v>
      </c>
      <c r="C625" s="9" t="s">
        <v>2305</v>
      </c>
      <c r="D625" s="9" t="s">
        <v>109</v>
      </c>
      <c r="E625" s="10" t="s">
        <v>110</v>
      </c>
      <c r="F625" s="9" t="s">
        <v>111</v>
      </c>
      <c r="G625" s="9" t="s">
        <v>70</v>
      </c>
      <c r="H625" s="9" t="s">
        <v>2298</v>
      </c>
      <c r="I625" s="8" t="s">
        <v>196</v>
      </c>
      <c r="J625" s="13" t="s">
        <v>127</v>
      </c>
      <c r="K625" s="13" t="s">
        <v>15</v>
      </c>
      <c r="L625" s="13" t="s">
        <v>26</v>
      </c>
      <c r="M625" s="8" t="s">
        <v>114</v>
      </c>
      <c r="N625" s="9">
        <v>25</v>
      </c>
      <c r="O625" s="9">
        <f t="shared" si="11"/>
        <v>25</v>
      </c>
      <c r="P625" s="8"/>
      <c r="Q625" s="8"/>
      <c r="R625" s="8"/>
      <c r="S625" s="9" t="s">
        <v>2306</v>
      </c>
      <c r="T625" s="9" t="s">
        <v>2307</v>
      </c>
      <c r="U625" s="8">
        <v>1</v>
      </c>
      <c r="V625" s="8">
        <v>356</v>
      </c>
      <c r="W625" s="8">
        <v>1851</v>
      </c>
      <c r="X625" s="8">
        <v>41</v>
      </c>
      <c r="Y625" s="8" t="s">
        <v>117</v>
      </c>
      <c r="Z625" s="8" t="s">
        <v>118</v>
      </c>
      <c r="AA625" s="8" t="s">
        <v>2301</v>
      </c>
      <c r="AB625" s="17" t="s">
        <v>120</v>
      </c>
      <c r="AC625" s="17"/>
    </row>
    <row r="626" s="3" customFormat="1" ht="87" spans="1:29">
      <c r="A626" s="8">
        <f>SUBTOTAL(103,$B$6:B626)*1</f>
        <v>621</v>
      </c>
      <c r="B626" s="8" t="s">
        <v>107</v>
      </c>
      <c r="C626" s="9" t="s">
        <v>2308</v>
      </c>
      <c r="D626" s="9" t="s">
        <v>109</v>
      </c>
      <c r="E626" s="10" t="s">
        <v>110</v>
      </c>
      <c r="F626" s="9" t="s">
        <v>111</v>
      </c>
      <c r="G626" s="9" t="s">
        <v>70</v>
      </c>
      <c r="H626" s="9" t="s">
        <v>614</v>
      </c>
      <c r="I626" s="8"/>
      <c r="J626" s="13" t="s">
        <v>9</v>
      </c>
      <c r="K626" s="13" t="s">
        <v>21</v>
      </c>
      <c r="L626" s="13" t="s">
        <v>44</v>
      </c>
      <c r="M626" s="8" t="s">
        <v>114</v>
      </c>
      <c r="N626" s="9">
        <v>39</v>
      </c>
      <c r="O626" s="9">
        <f t="shared" si="11"/>
        <v>39</v>
      </c>
      <c r="P626" s="8"/>
      <c r="Q626" s="8"/>
      <c r="R626" s="8"/>
      <c r="S626" s="9" t="s">
        <v>2309</v>
      </c>
      <c r="T626" s="9" t="s">
        <v>2310</v>
      </c>
      <c r="U626" s="8">
        <v>1</v>
      </c>
      <c r="V626" s="8">
        <v>121</v>
      </c>
      <c r="W626" s="8">
        <v>574</v>
      </c>
      <c r="X626" s="8">
        <v>12</v>
      </c>
      <c r="Y626" s="8" t="s">
        <v>117</v>
      </c>
      <c r="Z626" s="8" t="s">
        <v>133</v>
      </c>
      <c r="AA626" s="8" t="s">
        <v>617</v>
      </c>
      <c r="AB626" s="17" t="s">
        <v>120</v>
      </c>
      <c r="AC626" s="17"/>
    </row>
    <row r="627" s="3" customFormat="1" ht="87" spans="1:29">
      <c r="A627" s="8">
        <f>SUBTOTAL(103,$B$6:B627)*1</f>
        <v>622</v>
      </c>
      <c r="B627" s="8" t="s">
        <v>107</v>
      </c>
      <c r="C627" s="9" t="s">
        <v>2311</v>
      </c>
      <c r="D627" s="9" t="s">
        <v>109</v>
      </c>
      <c r="E627" s="10" t="s">
        <v>110</v>
      </c>
      <c r="F627" s="9" t="s">
        <v>111</v>
      </c>
      <c r="G627" s="9" t="s">
        <v>70</v>
      </c>
      <c r="H627" s="9" t="s">
        <v>614</v>
      </c>
      <c r="I627" s="8"/>
      <c r="J627" s="13" t="s">
        <v>113</v>
      </c>
      <c r="K627" s="13" t="s">
        <v>25</v>
      </c>
      <c r="L627" s="13" t="s">
        <v>51</v>
      </c>
      <c r="M627" s="8" t="s">
        <v>114</v>
      </c>
      <c r="N627" s="9">
        <v>49</v>
      </c>
      <c r="O627" s="9">
        <f t="shared" si="11"/>
        <v>49</v>
      </c>
      <c r="P627" s="8"/>
      <c r="Q627" s="8"/>
      <c r="R627" s="8"/>
      <c r="S627" s="9" t="s">
        <v>2312</v>
      </c>
      <c r="T627" s="9" t="s">
        <v>2313</v>
      </c>
      <c r="U627" s="8">
        <v>1</v>
      </c>
      <c r="V627" s="8">
        <v>18</v>
      </c>
      <c r="W627" s="8">
        <v>85</v>
      </c>
      <c r="X627" s="8">
        <v>18</v>
      </c>
      <c r="Y627" s="8" t="s">
        <v>117</v>
      </c>
      <c r="Z627" s="8" t="s">
        <v>403</v>
      </c>
      <c r="AA627" s="8" t="s">
        <v>617</v>
      </c>
      <c r="AB627" s="17" t="s">
        <v>120</v>
      </c>
      <c r="AC627" s="17"/>
    </row>
    <row r="628" s="3" customFormat="1" ht="87" spans="1:29">
      <c r="A628" s="8">
        <f>SUBTOTAL(103,$B$6:B628)*1</f>
        <v>623</v>
      </c>
      <c r="B628" s="8" t="s">
        <v>107</v>
      </c>
      <c r="C628" s="9" t="s">
        <v>2314</v>
      </c>
      <c r="D628" s="9" t="s">
        <v>109</v>
      </c>
      <c r="E628" s="10" t="s">
        <v>110</v>
      </c>
      <c r="F628" s="9" t="s">
        <v>111</v>
      </c>
      <c r="G628" s="9" t="s">
        <v>70</v>
      </c>
      <c r="H628" s="9" t="s">
        <v>2315</v>
      </c>
      <c r="I628" s="8" t="s">
        <v>196</v>
      </c>
      <c r="J628" s="13" t="s">
        <v>9</v>
      </c>
      <c r="K628" s="13" t="s">
        <v>21</v>
      </c>
      <c r="L628" s="13" t="s">
        <v>45</v>
      </c>
      <c r="M628" s="8" t="s">
        <v>114</v>
      </c>
      <c r="N628" s="9">
        <v>35</v>
      </c>
      <c r="O628" s="9">
        <f t="shared" si="11"/>
        <v>35</v>
      </c>
      <c r="P628" s="8"/>
      <c r="Q628" s="8"/>
      <c r="R628" s="8"/>
      <c r="S628" s="9" t="s">
        <v>2316</v>
      </c>
      <c r="T628" s="9" t="s">
        <v>2317</v>
      </c>
      <c r="U628" s="8">
        <v>1</v>
      </c>
      <c r="V628" s="8">
        <v>180</v>
      </c>
      <c r="W628" s="8">
        <v>868</v>
      </c>
      <c r="X628" s="8">
        <v>85</v>
      </c>
      <c r="Y628" s="8" t="s">
        <v>117</v>
      </c>
      <c r="Z628" s="8" t="s">
        <v>118</v>
      </c>
      <c r="AA628" s="8" t="s">
        <v>2318</v>
      </c>
      <c r="AB628" s="17" t="s">
        <v>120</v>
      </c>
      <c r="AC628" s="17"/>
    </row>
    <row r="629" s="3" customFormat="1" ht="69.6" spans="1:29">
      <c r="A629" s="8">
        <f>SUBTOTAL(103,$B$6:B629)*1</f>
        <v>624</v>
      </c>
      <c r="B629" s="8" t="s">
        <v>107</v>
      </c>
      <c r="C629" s="9" t="s">
        <v>2319</v>
      </c>
      <c r="D629" s="9" t="s">
        <v>109</v>
      </c>
      <c r="E629" s="10" t="s">
        <v>110</v>
      </c>
      <c r="F629" s="9" t="s">
        <v>111</v>
      </c>
      <c r="G629" s="9" t="s">
        <v>70</v>
      </c>
      <c r="H629" s="9" t="s">
        <v>2315</v>
      </c>
      <c r="I629" s="8" t="s">
        <v>196</v>
      </c>
      <c r="J629" s="13" t="s">
        <v>127</v>
      </c>
      <c r="K629" s="13" t="s">
        <v>18</v>
      </c>
      <c r="L629" s="13" t="s">
        <v>38</v>
      </c>
      <c r="M629" s="8" t="s">
        <v>114</v>
      </c>
      <c r="N629" s="9">
        <v>25</v>
      </c>
      <c r="O629" s="9">
        <f t="shared" ref="O629:O692" si="12">N629</f>
        <v>25</v>
      </c>
      <c r="P629" s="8"/>
      <c r="Q629" s="8"/>
      <c r="R629" s="8"/>
      <c r="S629" s="9" t="s">
        <v>2320</v>
      </c>
      <c r="T629" s="9" t="s">
        <v>2321</v>
      </c>
      <c r="U629" s="8">
        <v>1</v>
      </c>
      <c r="V629" s="8">
        <v>450</v>
      </c>
      <c r="W629" s="8">
        <v>2000</v>
      </c>
      <c r="X629" s="8">
        <v>240</v>
      </c>
      <c r="Y629" s="8" t="s">
        <v>117</v>
      </c>
      <c r="Z629" s="8" t="s">
        <v>118</v>
      </c>
      <c r="AA629" s="8" t="s">
        <v>2318</v>
      </c>
      <c r="AB629" s="17" t="s">
        <v>120</v>
      </c>
      <c r="AC629" s="17"/>
    </row>
    <row r="630" s="3" customFormat="1" ht="87" spans="1:29">
      <c r="A630" s="8">
        <f>SUBTOTAL(103,$B$6:B630)*1</f>
        <v>625</v>
      </c>
      <c r="B630" s="8" t="s">
        <v>107</v>
      </c>
      <c r="C630" s="9" t="s">
        <v>2322</v>
      </c>
      <c r="D630" s="9" t="s">
        <v>109</v>
      </c>
      <c r="E630" s="10" t="s">
        <v>110</v>
      </c>
      <c r="F630" s="9" t="s">
        <v>111</v>
      </c>
      <c r="G630" s="9" t="s">
        <v>70</v>
      </c>
      <c r="H630" s="9" t="s">
        <v>2315</v>
      </c>
      <c r="I630" s="8" t="s">
        <v>196</v>
      </c>
      <c r="J630" s="13" t="s">
        <v>9</v>
      </c>
      <c r="K630" s="13" t="s">
        <v>21</v>
      </c>
      <c r="L630" s="13" t="s">
        <v>45</v>
      </c>
      <c r="M630" s="8" t="s">
        <v>114</v>
      </c>
      <c r="N630" s="9">
        <v>18</v>
      </c>
      <c r="O630" s="9">
        <f t="shared" si="12"/>
        <v>18</v>
      </c>
      <c r="P630" s="8"/>
      <c r="Q630" s="8"/>
      <c r="R630" s="8"/>
      <c r="S630" s="9" t="s">
        <v>2323</v>
      </c>
      <c r="T630" s="9" t="s">
        <v>2324</v>
      </c>
      <c r="U630" s="8">
        <v>1</v>
      </c>
      <c r="V630" s="8">
        <v>210</v>
      </c>
      <c r="W630" s="8">
        <v>988</v>
      </c>
      <c r="X630" s="8">
        <v>106</v>
      </c>
      <c r="Y630" s="8" t="s">
        <v>117</v>
      </c>
      <c r="Z630" s="8" t="s">
        <v>118</v>
      </c>
      <c r="AA630" s="8" t="s">
        <v>2318</v>
      </c>
      <c r="AB630" s="17" t="s">
        <v>120</v>
      </c>
      <c r="AC630" s="17"/>
    </row>
    <row r="631" s="3" customFormat="1" ht="52.2" spans="1:29">
      <c r="A631" s="8">
        <f>SUBTOTAL(103,$B$6:B631)*1</f>
        <v>626</v>
      </c>
      <c r="B631" s="8" t="s">
        <v>107</v>
      </c>
      <c r="C631" s="9" t="s">
        <v>2325</v>
      </c>
      <c r="D631" s="9" t="s">
        <v>109</v>
      </c>
      <c r="E631" s="10" t="s">
        <v>110</v>
      </c>
      <c r="F631" s="9" t="s">
        <v>111</v>
      </c>
      <c r="G631" s="9" t="s">
        <v>70</v>
      </c>
      <c r="H631" s="9" t="s">
        <v>619</v>
      </c>
      <c r="I631" s="8"/>
      <c r="J631" s="13" t="s">
        <v>316</v>
      </c>
      <c r="K631" s="13" t="s">
        <v>11</v>
      </c>
      <c r="L631" s="13" t="s">
        <v>52</v>
      </c>
      <c r="M631" s="8" t="s">
        <v>114</v>
      </c>
      <c r="N631" s="9">
        <v>5</v>
      </c>
      <c r="O631" s="9">
        <f t="shared" si="12"/>
        <v>5</v>
      </c>
      <c r="P631" s="8"/>
      <c r="Q631" s="8"/>
      <c r="R631" s="8"/>
      <c r="S631" s="9" t="s">
        <v>2326</v>
      </c>
      <c r="T631" s="9" t="s">
        <v>2327</v>
      </c>
      <c r="U631" s="8">
        <v>1</v>
      </c>
      <c r="V631" s="8">
        <v>40</v>
      </c>
      <c r="W631" s="8">
        <v>201</v>
      </c>
      <c r="X631" s="8">
        <v>201</v>
      </c>
      <c r="Y631" s="8" t="s">
        <v>117</v>
      </c>
      <c r="Z631" s="8" t="s">
        <v>118</v>
      </c>
      <c r="AA631" s="8" t="s">
        <v>1148</v>
      </c>
      <c r="AB631" s="17" t="s">
        <v>120</v>
      </c>
      <c r="AC631" s="17"/>
    </row>
    <row r="632" s="3" customFormat="1" ht="139.2" spans="1:29">
      <c r="A632" s="8">
        <f>SUBTOTAL(103,$B$6:B632)*1</f>
        <v>627</v>
      </c>
      <c r="B632" s="8" t="s">
        <v>107</v>
      </c>
      <c r="C632" s="9" t="s">
        <v>2328</v>
      </c>
      <c r="D632" s="9" t="s">
        <v>109</v>
      </c>
      <c r="E632" s="10" t="s">
        <v>110</v>
      </c>
      <c r="F632" s="9" t="s">
        <v>111</v>
      </c>
      <c r="G632" s="9" t="s">
        <v>70</v>
      </c>
      <c r="H632" s="9" t="s">
        <v>2329</v>
      </c>
      <c r="I632" s="8" t="s">
        <v>196</v>
      </c>
      <c r="J632" s="13" t="s">
        <v>127</v>
      </c>
      <c r="K632" s="13" t="s">
        <v>17</v>
      </c>
      <c r="L632" s="13" t="s">
        <v>35</v>
      </c>
      <c r="M632" s="8" t="s">
        <v>114</v>
      </c>
      <c r="N632" s="9">
        <v>80</v>
      </c>
      <c r="O632" s="9">
        <f t="shared" si="12"/>
        <v>80</v>
      </c>
      <c r="P632" s="8"/>
      <c r="Q632" s="8"/>
      <c r="R632" s="8"/>
      <c r="S632" s="9" t="s">
        <v>2330</v>
      </c>
      <c r="T632" s="9" t="s">
        <v>2331</v>
      </c>
      <c r="U632" s="8">
        <v>1</v>
      </c>
      <c r="V632" s="8">
        <v>110</v>
      </c>
      <c r="W632" s="8">
        <v>495</v>
      </c>
      <c r="X632" s="8">
        <v>126</v>
      </c>
      <c r="Y632" s="8" t="s">
        <v>117</v>
      </c>
      <c r="Z632" s="8" t="s">
        <v>118</v>
      </c>
      <c r="AA632" s="8" t="s">
        <v>2332</v>
      </c>
      <c r="AB632" s="17" t="s">
        <v>120</v>
      </c>
      <c r="AC632" s="17"/>
    </row>
    <row r="633" s="3" customFormat="1" ht="139.2" spans="1:29">
      <c r="A633" s="8">
        <f>SUBTOTAL(103,$B$6:B633)*1</f>
        <v>628</v>
      </c>
      <c r="B633" s="8" t="s">
        <v>107</v>
      </c>
      <c r="C633" s="9" t="s">
        <v>2333</v>
      </c>
      <c r="D633" s="9" t="s">
        <v>109</v>
      </c>
      <c r="E633" s="10" t="s">
        <v>110</v>
      </c>
      <c r="F633" s="9" t="s">
        <v>111</v>
      </c>
      <c r="G633" s="9" t="s">
        <v>70</v>
      </c>
      <c r="H633" s="9" t="s">
        <v>2334</v>
      </c>
      <c r="I633" s="8" t="s">
        <v>196</v>
      </c>
      <c r="J633" s="13" t="s">
        <v>9</v>
      </c>
      <c r="K633" s="13" t="s">
        <v>21</v>
      </c>
      <c r="L633" s="13" t="s">
        <v>44</v>
      </c>
      <c r="M633" s="8" t="s">
        <v>114</v>
      </c>
      <c r="N633" s="9">
        <v>18.8</v>
      </c>
      <c r="O633" s="9">
        <f t="shared" si="12"/>
        <v>18.8</v>
      </c>
      <c r="P633" s="8"/>
      <c r="Q633" s="8"/>
      <c r="R633" s="8"/>
      <c r="S633" s="9" t="s">
        <v>2335</v>
      </c>
      <c r="T633" s="9" t="s">
        <v>2336</v>
      </c>
      <c r="U633" s="8">
        <v>1</v>
      </c>
      <c r="V633" s="8">
        <v>100</v>
      </c>
      <c r="W633" s="8">
        <v>450</v>
      </c>
      <c r="X633" s="8">
        <v>58</v>
      </c>
      <c r="Y633" s="8" t="s">
        <v>117</v>
      </c>
      <c r="Z633" s="8" t="s">
        <v>133</v>
      </c>
      <c r="AA633" s="8" t="s">
        <v>2337</v>
      </c>
      <c r="AB633" s="17" t="s">
        <v>120</v>
      </c>
      <c r="AC633" s="17"/>
    </row>
    <row r="634" s="3" customFormat="1" ht="69.6" spans="1:29">
      <c r="A634" s="8">
        <f>SUBTOTAL(103,$B$6:B634)*1</f>
        <v>629</v>
      </c>
      <c r="B634" s="8" t="s">
        <v>107</v>
      </c>
      <c r="C634" s="9" t="s">
        <v>2338</v>
      </c>
      <c r="D634" s="9" t="s">
        <v>109</v>
      </c>
      <c r="E634" s="10" t="s">
        <v>110</v>
      </c>
      <c r="F634" s="9" t="s">
        <v>111</v>
      </c>
      <c r="G634" s="9" t="s">
        <v>70</v>
      </c>
      <c r="H634" s="9" t="s">
        <v>2334</v>
      </c>
      <c r="I634" s="8" t="s">
        <v>196</v>
      </c>
      <c r="J634" s="13" t="s">
        <v>9</v>
      </c>
      <c r="K634" s="13" t="s">
        <v>22</v>
      </c>
      <c r="L634" s="13" t="s">
        <v>47</v>
      </c>
      <c r="M634" s="8" t="s">
        <v>114</v>
      </c>
      <c r="N634" s="9">
        <v>300</v>
      </c>
      <c r="O634" s="9">
        <f t="shared" si="12"/>
        <v>300</v>
      </c>
      <c r="P634" s="8"/>
      <c r="Q634" s="8"/>
      <c r="R634" s="8"/>
      <c r="S634" s="9" t="s">
        <v>2339</v>
      </c>
      <c r="T634" s="9" t="s">
        <v>2340</v>
      </c>
      <c r="U634" s="8">
        <v>1</v>
      </c>
      <c r="V634" s="8">
        <v>56</v>
      </c>
      <c r="W634" s="8">
        <v>252</v>
      </c>
      <c r="X634" s="8">
        <v>36</v>
      </c>
      <c r="Y634" s="8" t="s">
        <v>117</v>
      </c>
      <c r="Z634" s="8" t="s">
        <v>118</v>
      </c>
      <c r="AA634" s="8" t="s">
        <v>2337</v>
      </c>
      <c r="AB634" s="17" t="s">
        <v>120</v>
      </c>
      <c r="AC634" s="17"/>
    </row>
    <row r="635" s="3" customFormat="1" ht="87" spans="1:29">
      <c r="A635" s="8">
        <f>SUBTOTAL(103,$B$6:B635)*1</f>
        <v>630</v>
      </c>
      <c r="B635" s="8" t="s">
        <v>107</v>
      </c>
      <c r="C635" s="9" t="s">
        <v>2341</v>
      </c>
      <c r="D635" s="9" t="s">
        <v>109</v>
      </c>
      <c r="E635" s="10" t="s">
        <v>110</v>
      </c>
      <c r="F635" s="9" t="s">
        <v>111</v>
      </c>
      <c r="G635" s="9" t="s">
        <v>70</v>
      </c>
      <c r="H635" s="9" t="s">
        <v>2342</v>
      </c>
      <c r="I635" s="8" t="s">
        <v>178</v>
      </c>
      <c r="J635" s="13" t="s">
        <v>9</v>
      </c>
      <c r="K635" s="13" t="s">
        <v>21</v>
      </c>
      <c r="L635" s="13" t="s">
        <v>45</v>
      </c>
      <c r="M635" s="8" t="s">
        <v>114</v>
      </c>
      <c r="N635" s="9">
        <v>50</v>
      </c>
      <c r="O635" s="9">
        <f t="shared" si="12"/>
        <v>50</v>
      </c>
      <c r="P635" s="8"/>
      <c r="Q635" s="8"/>
      <c r="R635" s="8"/>
      <c r="S635" s="9" t="s">
        <v>2343</v>
      </c>
      <c r="T635" s="9" t="s">
        <v>2344</v>
      </c>
      <c r="U635" s="8">
        <v>1</v>
      </c>
      <c r="V635" s="8">
        <v>80</v>
      </c>
      <c r="W635" s="8">
        <v>350</v>
      </c>
      <c r="X635" s="8">
        <v>72</v>
      </c>
      <c r="Y635" s="8" t="s">
        <v>117</v>
      </c>
      <c r="Z635" s="8" t="s">
        <v>118</v>
      </c>
      <c r="AA635" s="8" t="s">
        <v>2345</v>
      </c>
      <c r="AB635" s="17" t="s">
        <v>120</v>
      </c>
      <c r="AC635" s="17"/>
    </row>
    <row r="636" s="3" customFormat="1" ht="69.6" spans="1:29">
      <c r="A636" s="8">
        <f>SUBTOTAL(103,$B$6:B636)*1</f>
        <v>631</v>
      </c>
      <c r="B636" s="8" t="s">
        <v>107</v>
      </c>
      <c r="C636" s="9" t="s">
        <v>2346</v>
      </c>
      <c r="D636" s="9" t="s">
        <v>109</v>
      </c>
      <c r="E636" s="10" t="s">
        <v>110</v>
      </c>
      <c r="F636" s="9" t="s">
        <v>111</v>
      </c>
      <c r="G636" s="9" t="s">
        <v>70</v>
      </c>
      <c r="H636" s="9" t="s">
        <v>2342</v>
      </c>
      <c r="I636" s="8" t="s">
        <v>178</v>
      </c>
      <c r="J636" s="13" t="s">
        <v>127</v>
      </c>
      <c r="K636" s="13" t="s">
        <v>7</v>
      </c>
      <c r="L636" s="13" t="s">
        <v>7</v>
      </c>
      <c r="M636" s="8" t="s">
        <v>114</v>
      </c>
      <c r="N636" s="9">
        <v>35</v>
      </c>
      <c r="O636" s="9">
        <f t="shared" si="12"/>
        <v>35</v>
      </c>
      <c r="P636" s="8"/>
      <c r="Q636" s="8"/>
      <c r="R636" s="8"/>
      <c r="S636" s="9" t="s">
        <v>2347</v>
      </c>
      <c r="T636" s="9" t="s">
        <v>2348</v>
      </c>
      <c r="U636" s="8">
        <v>1</v>
      </c>
      <c r="V636" s="8">
        <v>35</v>
      </c>
      <c r="W636" s="8">
        <v>132</v>
      </c>
      <c r="X636" s="8">
        <v>32</v>
      </c>
      <c r="Y636" s="8" t="s">
        <v>117</v>
      </c>
      <c r="Z636" s="8" t="s">
        <v>118</v>
      </c>
      <c r="AA636" s="8" t="s">
        <v>2345</v>
      </c>
      <c r="AB636" s="17" t="s">
        <v>120</v>
      </c>
      <c r="AC636" s="17"/>
    </row>
    <row r="637" s="3" customFormat="1" ht="87" spans="1:29">
      <c r="A637" s="8">
        <f>SUBTOTAL(103,$B$6:B637)*1</f>
        <v>632</v>
      </c>
      <c r="B637" s="8" t="s">
        <v>107</v>
      </c>
      <c r="C637" s="9" t="s">
        <v>2349</v>
      </c>
      <c r="D637" s="9" t="s">
        <v>109</v>
      </c>
      <c r="E637" s="10" t="s">
        <v>110</v>
      </c>
      <c r="F637" s="9" t="s">
        <v>111</v>
      </c>
      <c r="G637" s="9" t="s">
        <v>70</v>
      </c>
      <c r="H637" s="9" t="s">
        <v>2350</v>
      </c>
      <c r="I637" s="8" t="s">
        <v>196</v>
      </c>
      <c r="J637" s="13" t="s">
        <v>9</v>
      </c>
      <c r="K637" s="13" t="s">
        <v>21</v>
      </c>
      <c r="L637" s="13" t="s">
        <v>45</v>
      </c>
      <c r="M637" s="8" t="s">
        <v>114</v>
      </c>
      <c r="N637" s="9">
        <v>10</v>
      </c>
      <c r="O637" s="9">
        <f t="shared" si="12"/>
        <v>10</v>
      </c>
      <c r="P637" s="8"/>
      <c r="Q637" s="8"/>
      <c r="R637" s="8"/>
      <c r="S637" s="9" t="s">
        <v>2351</v>
      </c>
      <c r="T637" s="9" t="s">
        <v>2352</v>
      </c>
      <c r="U637" s="8">
        <v>1</v>
      </c>
      <c r="V637" s="8">
        <v>33</v>
      </c>
      <c r="W637" s="8">
        <v>159</v>
      </c>
      <c r="X637" s="8">
        <v>10</v>
      </c>
      <c r="Y637" s="8" t="s">
        <v>117</v>
      </c>
      <c r="Z637" s="8" t="s">
        <v>118</v>
      </c>
      <c r="AA637" s="8" t="s">
        <v>2353</v>
      </c>
      <c r="AB637" s="17" t="s">
        <v>120</v>
      </c>
      <c r="AC637" s="17"/>
    </row>
    <row r="638" s="3" customFormat="1" ht="87" spans="1:29">
      <c r="A638" s="8">
        <f>SUBTOTAL(103,$B$6:B638)*1</f>
        <v>633</v>
      </c>
      <c r="B638" s="8" t="s">
        <v>107</v>
      </c>
      <c r="C638" s="9" t="s">
        <v>2354</v>
      </c>
      <c r="D638" s="9" t="s">
        <v>227</v>
      </c>
      <c r="E638" s="10" t="s">
        <v>110</v>
      </c>
      <c r="F638" s="9" t="s">
        <v>111</v>
      </c>
      <c r="G638" s="9" t="s">
        <v>70</v>
      </c>
      <c r="H638" s="9" t="s">
        <v>2350</v>
      </c>
      <c r="I638" s="8" t="s">
        <v>196</v>
      </c>
      <c r="J638" s="13" t="s">
        <v>9</v>
      </c>
      <c r="K638" s="13" t="s">
        <v>21</v>
      </c>
      <c r="L638" s="13" t="s">
        <v>45</v>
      </c>
      <c r="M638" s="8" t="s">
        <v>114</v>
      </c>
      <c r="N638" s="9">
        <v>50</v>
      </c>
      <c r="O638" s="9">
        <f t="shared" si="12"/>
        <v>50</v>
      </c>
      <c r="P638" s="8"/>
      <c r="Q638" s="8"/>
      <c r="R638" s="8"/>
      <c r="S638" s="9" t="s">
        <v>2355</v>
      </c>
      <c r="T638" s="9" t="s">
        <v>2356</v>
      </c>
      <c r="U638" s="8">
        <v>1</v>
      </c>
      <c r="V638" s="8">
        <v>33</v>
      </c>
      <c r="W638" s="8">
        <v>159</v>
      </c>
      <c r="X638" s="8">
        <v>30</v>
      </c>
      <c r="Y638" s="8" t="s">
        <v>117</v>
      </c>
      <c r="Z638" s="8" t="s">
        <v>118</v>
      </c>
      <c r="AA638" s="8" t="s">
        <v>2353</v>
      </c>
      <c r="AB638" s="17" t="s">
        <v>120</v>
      </c>
      <c r="AC638" s="17"/>
    </row>
    <row r="639" s="3" customFormat="1" ht="121.8" spans="1:29">
      <c r="A639" s="8">
        <f>SUBTOTAL(103,$B$6:B639)*1</f>
        <v>634</v>
      </c>
      <c r="B639" s="8" t="s">
        <v>107</v>
      </c>
      <c r="C639" s="9" t="s">
        <v>2357</v>
      </c>
      <c r="D639" s="9" t="s">
        <v>109</v>
      </c>
      <c r="E639" s="10" t="s">
        <v>110</v>
      </c>
      <c r="F639" s="9" t="s">
        <v>111</v>
      </c>
      <c r="G639" s="9" t="s">
        <v>70</v>
      </c>
      <c r="H639" s="9" t="s">
        <v>2358</v>
      </c>
      <c r="I639" s="8" t="s">
        <v>196</v>
      </c>
      <c r="J639" s="13" t="s">
        <v>127</v>
      </c>
      <c r="K639" s="13" t="s">
        <v>15</v>
      </c>
      <c r="L639" s="13" t="s">
        <v>29</v>
      </c>
      <c r="M639" s="8" t="s">
        <v>114</v>
      </c>
      <c r="N639" s="9">
        <v>49</v>
      </c>
      <c r="O639" s="9">
        <f t="shared" si="12"/>
        <v>49</v>
      </c>
      <c r="P639" s="8"/>
      <c r="Q639" s="8"/>
      <c r="R639" s="8"/>
      <c r="S639" s="9" t="s">
        <v>2359</v>
      </c>
      <c r="T639" s="9" t="s">
        <v>2360</v>
      </c>
      <c r="U639" s="8">
        <v>1</v>
      </c>
      <c r="V639" s="8">
        <v>38</v>
      </c>
      <c r="W639" s="8">
        <v>167</v>
      </c>
      <c r="X639" s="8">
        <v>10</v>
      </c>
      <c r="Y639" s="8" t="s">
        <v>117</v>
      </c>
      <c r="Z639" s="8" t="s">
        <v>453</v>
      </c>
      <c r="AA639" s="8" t="s">
        <v>2361</v>
      </c>
      <c r="AB639" s="17" t="s">
        <v>120</v>
      </c>
      <c r="AC639" s="17"/>
    </row>
    <row r="640" s="3" customFormat="1" ht="87" spans="1:29">
      <c r="A640" s="8">
        <f>SUBTOTAL(103,$B$6:B640)*1</f>
        <v>635</v>
      </c>
      <c r="B640" s="8" t="s">
        <v>107</v>
      </c>
      <c r="C640" s="9" t="s">
        <v>2362</v>
      </c>
      <c r="D640" s="9" t="s">
        <v>109</v>
      </c>
      <c r="E640" s="10" t="s">
        <v>110</v>
      </c>
      <c r="F640" s="9" t="s">
        <v>111</v>
      </c>
      <c r="G640" s="9" t="s">
        <v>70</v>
      </c>
      <c r="H640" s="9" t="s">
        <v>2358</v>
      </c>
      <c r="I640" s="8" t="s">
        <v>196</v>
      </c>
      <c r="J640" s="13" t="s">
        <v>127</v>
      </c>
      <c r="K640" s="13" t="s">
        <v>17</v>
      </c>
      <c r="L640" s="13" t="s">
        <v>35</v>
      </c>
      <c r="M640" s="8" t="s">
        <v>114</v>
      </c>
      <c r="N640" s="9">
        <v>46</v>
      </c>
      <c r="O640" s="9">
        <f t="shared" si="12"/>
        <v>46</v>
      </c>
      <c r="P640" s="8"/>
      <c r="Q640" s="8"/>
      <c r="R640" s="8"/>
      <c r="S640" s="9" t="s">
        <v>2363</v>
      </c>
      <c r="T640" s="9" t="s">
        <v>2364</v>
      </c>
      <c r="U640" s="8">
        <v>1</v>
      </c>
      <c r="V640" s="8">
        <v>21</v>
      </c>
      <c r="W640" s="8">
        <v>72</v>
      </c>
      <c r="X640" s="8">
        <v>18</v>
      </c>
      <c r="Y640" s="8" t="s">
        <v>117</v>
      </c>
      <c r="Z640" s="8" t="s">
        <v>118</v>
      </c>
      <c r="AA640" s="8" t="s">
        <v>2361</v>
      </c>
      <c r="AB640" s="17" t="s">
        <v>120</v>
      </c>
      <c r="AC640" s="17"/>
    </row>
    <row r="641" s="3" customFormat="1" ht="87" spans="1:29">
      <c r="A641" s="8">
        <f>SUBTOTAL(103,$B$6:B641)*1</f>
        <v>636</v>
      </c>
      <c r="B641" s="8" t="s">
        <v>107</v>
      </c>
      <c r="C641" s="9" t="s">
        <v>2365</v>
      </c>
      <c r="D641" s="9" t="s">
        <v>109</v>
      </c>
      <c r="E641" s="10" t="s">
        <v>110</v>
      </c>
      <c r="F641" s="9" t="s">
        <v>111</v>
      </c>
      <c r="G641" s="9" t="s">
        <v>70</v>
      </c>
      <c r="H641" s="9" t="s">
        <v>2366</v>
      </c>
      <c r="I641" s="8" t="s">
        <v>196</v>
      </c>
      <c r="J641" s="13" t="s">
        <v>9</v>
      </c>
      <c r="K641" s="13" t="s">
        <v>21</v>
      </c>
      <c r="L641" s="13" t="s">
        <v>45</v>
      </c>
      <c r="M641" s="8" t="s">
        <v>114</v>
      </c>
      <c r="N641" s="9">
        <v>20</v>
      </c>
      <c r="O641" s="9">
        <f t="shared" si="12"/>
        <v>20</v>
      </c>
      <c r="P641" s="8"/>
      <c r="Q641" s="8"/>
      <c r="R641" s="8"/>
      <c r="S641" s="9" t="s">
        <v>2367</v>
      </c>
      <c r="T641" s="9" t="s">
        <v>2368</v>
      </c>
      <c r="U641" s="8">
        <v>1</v>
      </c>
      <c r="V641" s="8">
        <v>74</v>
      </c>
      <c r="W641" s="8">
        <v>425</v>
      </c>
      <c r="X641" s="8">
        <v>11</v>
      </c>
      <c r="Y641" s="8" t="s">
        <v>117</v>
      </c>
      <c r="Z641" s="8" t="s">
        <v>118</v>
      </c>
      <c r="AA641" s="8" t="s">
        <v>2369</v>
      </c>
      <c r="AB641" s="17" t="s">
        <v>120</v>
      </c>
      <c r="AC641" s="17"/>
    </row>
    <row r="642" s="3" customFormat="1" ht="87" spans="1:29">
      <c r="A642" s="8">
        <f>SUBTOTAL(103,$B$6:B642)*1</f>
        <v>637</v>
      </c>
      <c r="B642" s="8" t="s">
        <v>107</v>
      </c>
      <c r="C642" s="9" t="s">
        <v>2370</v>
      </c>
      <c r="D642" s="9" t="s">
        <v>109</v>
      </c>
      <c r="E642" s="10" t="s">
        <v>110</v>
      </c>
      <c r="F642" s="9" t="s">
        <v>111</v>
      </c>
      <c r="G642" s="9" t="s">
        <v>70</v>
      </c>
      <c r="H642" s="9" t="s">
        <v>2366</v>
      </c>
      <c r="I642" s="8" t="s">
        <v>196</v>
      </c>
      <c r="J642" s="13" t="s">
        <v>127</v>
      </c>
      <c r="K642" s="13" t="s">
        <v>15</v>
      </c>
      <c r="L642" s="13" t="s">
        <v>26</v>
      </c>
      <c r="M642" s="8" t="s">
        <v>114</v>
      </c>
      <c r="N642" s="9">
        <v>49</v>
      </c>
      <c r="O642" s="9">
        <f t="shared" si="12"/>
        <v>49</v>
      </c>
      <c r="P642" s="8"/>
      <c r="Q642" s="8"/>
      <c r="R642" s="8"/>
      <c r="S642" s="9" t="s">
        <v>2371</v>
      </c>
      <c r="T642" s="9" t="s">
        <v>2372</v>
      </c>
      <c r="U642" s="8">
        <v>1</v>
      </c>
      <c r="V642" s="8">
        <v>104</v>
      </c>
      <c r="W642" s="8">
        <v>586</v>
      </c>
      <c r="X642" s="8">
        <v>72</v>
      </c>
      <c r="Y642" s="8" t="s">
        <v>117</v>
      </c>
      <c r="Z642" s="8" t="s">
        <v>118</v>
      </c>
      <c r="AA642" s="8" t="s">
        <v>2369</v>
      </c>
      <c r="AB642" s="17" t="s">
        <v>120</v>
      </c>
      <c r="AC642" s="17"/>
    </row>
    <row r="643" s="3" customFormat="1" ht="87" spans="1:29">
      <c r="A643" s="8">
        <f>SUBTOTAL(103,$B$6:B643)*1</f>
        <v>638</v>
      </c>
      <c r="B643" s="8" t="s">
        <v>107</v>
      </c>
      <c r="C643" s="9" t="s">
        <v>2373</v>
      </c>
      <c r="D643" s="9" t="s">
        <v>227</v>
      </c>
      <c r="E643" s="10" t="s">
        <v>110</v>
      </c>
      <c r="F643" s="9" t="s">
        <v>111</v>
      </c>
      <c r="G643" s="9" t="s">
        <v>70</v>
      </c>
      <c r="H643" s="9" t="s">
        <v>2374</v>
      </c>
      <c r="I643" s="8" t="s">
        <v>166</v>
      </c>
      <c r="J643" s="13" t="s">
        <v>9</v>
      </c>
      <c r="K643" s="13" t="s">
        <v>21</v>
      </c>
      <c r="L643" s="13" t="s">
        <v>45</v>
      </c>
      <c r="M643" s="8" t="s">
        <v>114</v>
      </c>
      <c r="N643" s="9">
        <v>110</v>
      </c>
      <c r="O643" s="9">
        <f t="shared" si="12"/>
        <v>110</v>
      </c>
      <c r="P643" s="8"/>
      <c r="Q643" s="8"/>
      <c r="R643" s="8"/>
      <c r="S643" s="9" t="s">
        <v>2375</v>
      </c>
      <c r="T643" s="9" t="s">
        <v>2376</v>
      </c>
      <c r="U643" s="8">
        <v>1</v>
      </c>
      <c r="V643" s="8">
        <v>380</v>
      </c>
      <c r="W643" s="8">
        <v>1682</v>
      </c>
      <c r="X643" s="8">
        <v>231</v>
      </c>
      <c r="Y643" s="8" t="s">
        <v>117</v>
      </c>
      <c r="Z643" s="8" t="s">
        <v>118</v>
      </c>
      <c r="AA643" s="8" t="s">
        <v>2377</v>
      </c>
      <c r="AB643" s="17" t="s">
        <v>120</v>
      </c>
      <c r="AC643" s="17"/>
    </row>
    <row r="644" s="3" customFormat="1" ht="87" spans="1:29">
      <c r="A644" s="8">
        <f>SUBTOTAL(103,$B$6:B644)*1</f>
        <v>639</v>
      </c>
      <c r="B644" s="8" t="s">
        <v>107</v>
      </c>
      <c r="C644" s="9" t="s">
        <v>2378</v>
      </c>
      <c r="D644" s="9" t="s">
        <v>227</v>
      </c>
      <c r="E644" s="10" t="s">
        <v>110</v>
      </c>
      <c r="F644" s="9" t="s">
        <v>111</v>
      </c>
      <c r="G644" s="9" t="s">
        <v>70</v>
      </c>
      <c r="H644" s="9" t="s">
        <v>2374</v>
      </c>
      <c r="I644" s="8" t="s">
        <v>166</v>
      </c>
      <c r="J644" s="13" t="s">
        <v>9</v>
      </c>
      <c r="K644" s="13" t="s">
        <v>21</v>
      </c>
      <c r="L644" s="13" t="s">
        <v>45</v>
      </c>
      <c r="M644" s="8" t="s">
        <v>114</v>
      </c>
      <c r="N644" s="9">
        <v>90</v>
      </c>
      <c r="O644" s="9">
        <f t="shared" si="12"/>
        <v>90</v>
      </c>
      <c r="P644" s="8"/>
      <c r="Q644" s="8"/>
      <c r="R644" s="8"/>
      <c r="S644" s="9" t="s">
        <v>2379</v>
      </c>
      <c r="T644" s="9" t="s">
        <v>2380</v>
      </c>
      <c r="U644" s="8">
        <v>1</v>
      </c>
      <c r="V644" s="8">
        <v>357</v>
      </c>
      <c r="W644" s="8">
        <v>1601</v>
      </c>
      <c r="X644" s="8">
        <v>226</v>
      </c>
      <c r="Y644" s="8" t="s">
        <v>117</v>
      </c>
      <c r="Z644" s="8" t="s">
        <v>118</v>
      </c>
      <c r="AA644" s="8" t="s">
        <v>2377</v>
      </c>
      <c r="AB644" s="17" t="s">
        <v>120</v>
      </c>
      <c r="AC644" s="17"/>
    </row>
    <row r="645" s="3" customFormat="1" ht="87" spans="1:29">
      <c r="A645" s="8">
        <f>SUBTOTAL(103,$B$6:B645)*1</f>
        <v>640</v>
      </c>
      <c r="B645" s="8" t="s">
        <v>107</v>
      </c>
      <c r="C645" s="9" t="s">
        <v>2381</v>
      </c>
      <c r="D645" s="9" t="s">
        <v>109</v>
      </c>
      <c r="E645" s="10" t="s">
        <v>110</v>
      </c>
      <c r="F645" s="9" t="s">
        <v>111</v>
      </c>
      <c r="G645" s="9" t="s">
        <v>70</v>
      </c>
      <c r="H645" s="9" t="s">
        <v>2374</v>
      </c>
      <c r="I645" s="8" t="s">
        <v>166</v>
      </c>
      <c r="J645" s="13" t="s">
        <v>127</v>
      </c>
      <c r="K645" s="13" t="s">
        <v>17</v>
      </c>
      <c r="L645" s="13" t="s">
        <v>35</v>
      </c>
      <c r="M645" s="8" t="s">
        <v>114</v>
      </c>
      <c r="N645" s="9">
        <v>200</v>
      </c>
      <c r="O645" s="9">
        <f t="shared" si="12"/>
        <v>200</v>
      </c>
      <c r="P645" s="8"/>
      <c r="Q645" s="8"/>
      <c r="R645" s="8"/>
      <c r="S645" s="9" t="s">
        <v>2265</v>
      </c>
      <c r="T645" s="9" t="s">
        <v>2382</v>
      </c>
      <c r="U645" s="8">
        <v>1</v>
      </c>
      <c r="V645" s="8">
        <v>242</v>
      </c>
      <c r="W645" s="8">
        <v>1425</v>
      </c>
      <c r="X645" s="8">
        <v>128</v>
      </c>
      <c r="Y645" s="8" t="s">
        <v>117</v>
      </c>
      <c r="Z645" s="8" t="s">
        <v>118</v>
      </c>
      <c r="AA645" s="8" t="s">
        <v>2377</v>
      </c>
      <c r="AB645" s="17" t="s">
        <v>120</v>
      </c>
      <c r="AC645" s="17"/>
    </row>
    <row r="646" s="3" customFormat="1" ht="87" spans="1:29">
      <c r="A646" s="8">
        <f>SUBTOTAL(103,$B$6:B646)*1</f>
        <v>641</v>
      </c>
      <c r="B646" s="8" t="s">
        <v>107</v>
      </c>
      <c r="C646" s="9" t="s">
        <v>2383</v>
      </c>
      <c r="D646" s="9" t="s">
        <v>109</v>
      </c>
      <c r="E646" s="10" t="s">
        <v>110</v>
      </c>
      <c r="F646" s="9" t="s">
        <v>111</v>
      </c>
      <c r="G646" s="9" t="s">
        <v>70</v>
      </c>
      <c r="H646" s="9" t="s">
        <v>2384</v>
      </c>
      <c r="I646" s="8" t="s">
        <v>166</v>
      </c>
      <c r="J646" s="13" t="s">
        <v>127</v>
      </c>
      <c r="K646" s="13" t="s">
        <v>15</v>
      </c>
      <c r="L646" s="13" t="s">
        <v>27</v>
      </c>
      <c r="M646" s="8" t="s">
        <v>114</v>
      </c>
      <c r="N646" s="9">
        <v>70</v>
      </c>
      <c r="O646" s="9">
        <f t="shared" si="12"/>
        <v>70</v>
      </c>
      <c r="P646" s="8"/>
      <c r="Q646" s="8"/>
      <c r="R646" s="8"/>
      <c r="S646" s="9" t="s">
        <v>2385</v>
      </c>
      <c r="T646" s="9" t="s">
        <v>2386</v>
      </c>
      <c r="U646" s="8">
        <v>1</v>
      </c>
      <c r="V646" s="8">
        <v>25</v>
      </c>
      <c r="W646" s="8">
        <v>70</v>
      </c>
      <c r="X646" s="8">
        <v>10</v>
      </c>
      <c r="Y646" s="8" t="s">
        <v>117</v>
      </c>
      <c r="Z646" s="8" t="s">
        <v>118</v>
      </c>
      <c r="AA646" s="8" t="s">
        <v>2387</v>
      </c>
      <c r="AB646" s="17" t="s">
        <v>120</v>
      </c>
      <c r="AC646" s="17"/>
    </row>
    <row r="647" s="3" customFormat="1" ht="87" spans="1:29">
      <c r="A647" s="8">
        <f>SUBTOTAL(103,$B$6:B647)*1</f>
        <v>642</v>
      </c>
      <c r="B647" s="8" t="s">
        <v>107</v>
      </c>
      <c r="C647" s="9" t="s">
        <v>2388</v>
      </c>
      <c r="D647" s="9" t="s">
        <v>109</v>
      </c>
      <c r="E647" s="10" t="s">
        <v>110</v>
      </c>
      <c r="F647" s="9" t="s">
        <v>111</v>
      </c>
      <c r="G647" s="9" t="s">
        <v>70</v>
      </c>
      <c r="H647" s="9" t="s">
        <v>2384</v>
      </c>
      <c r="I647" s="8" t="s">
        <v>166</v>
      </c>
      <c r="J647" s="13" t="s">
        <v>9</v>
      </c>
      <c r="K647" s="13" t="s">
        <v>21</v>
      </c>
      <c r="L647" s="13" t="s">
        <v>45</v>
      </c>
      <c r="M647" s="8" t="s">
        <v>114</v>
      </c>
      <c r="N647" s="9">
        <v>50</v>
      </c>
      <c r="O647" s="9">
        <f t="shared" si="12"/>
        <v>50</v>
      </c>
      <c r="P647" s="8"/>
      <c r="Q647" s="8"/>
      <c r="R647" s="8"/>
      <c r="S647" s="9" t="s">
        <v>2389</v>
      </c>
      <c r="T647" s="9" t="s">
        <v>2390</v>
      </c>
      <c r="U647" s="8">
        <v>1</v>
      </c>
      <c r="V647" s="8">
        <v>128</v>
      </c>
      <c r="W647" s="8">
        <v>512</v>
      </c>
      <c r="X647" s="8">
        <v>72</v>
      </c>
      <c r="Y647" s="8" t="s">
        <v>117</v>
      </c>
      <c r="Z647" s="8" t="s">
        <v>118</v>
      </c>
      <c r="AA647" s="8" t="s">
        <v>2387</v>
      </c>
      <c r="AB647" s="17" t="s">
        <v>120</v>
      </c>
      <c r="AC647" s="17"/>
    </row>
    <row r="648" s="3" customFormat="1" ht="87" spans="1:29">
      <c r="A648" s="8">
        <f>SUBTOTAL(103,$B$6:B648)*1</f>
        <v>643</v>
      </c>
      <c r="B648" s="8" t="s">
        <v>107</v>
      </c>
      <c r="C648" s="9" t="s">
        <v>2391</v>
      </c>
      <c r="D648" s="9" t="s">
        <v>109</v>
      </c>
      <c r="E648" s="10" t="s">
        <v>110</v>
      </c>
      <c r="F648" s="9" t="s">
        <v>111</v>
      </c>
      <c r="G648" s="9" t="s">
        <v>70</v>
      </c>
      <c r="H648" s="9" t="s">
        <v>2384</v>
      </c>
      <c r="I648" s="8" t="s">
        <v>166</v>
      </c>
      <c r="J648" s="13" t="s">
        <v>9</v>
      </c>
      <c r="K648" s="13" t="s">
        <v>21</v>
      </c>
      <c r="L648" s="13" t="s">
        <v>45</v>
      </c>
      <c r="M648" s="8" t="s">
        <v>114</v>
      </c>
      <c r="N648" s="9">
        <v>10</v>
      </c>
      <c r="O648" s="9">
        <f t="shared" si="12"/>
        <v>10</v>
      </c>
      <c r="P648" s="8"/>
      <c r="Q648" s="8"/>
      <c r="R648" s="8"/>
      <c r="S648" s="9" t="s">
        <v>2392</v>
      </c>
      <c r="T648" s="9" t="s">
        <v>2393</v>
      </c>
      <c r="U648" s="8">
        <v>1</v>
      </c>
      <c r="V648" s="8">
        <v>84</v>
      </c>
      <c r="W648" s="8">
        <v>260</v>
      </c>
      <c r="X648" s="8">
        <v>12</v>
      </c>
      <c r="Y648" s="8" t="s">
        <v>117</v>
      </c>
      <c r="Z648" s="8" t="s">
        <v>118</v>
      </c>
      <c r="AA648" s="8" t="s">
        <v>2387</v>
      </c>
      <c r="AB648" s="17" t="s">
        <v>120</v>
      </c>
      <c r="AC648" s="17"/>
    </row>
    <row r="649" s="3" customFormat="1" ht="87" spans="1:29">
      <c r="A649" s="8">
        <f>SUBTOTAL(103,$B$6:B649)*1</f>
        <v>644</v>
      </c>
      <c r="B649" s="8" t="s">
        <v>107</v>
      </c>
      <c r="C649" s="9" t="s">
        <v>2394</v>
      </c>
      <c r="D649" s="9" t="s">
        <v>109</v>
      </c>
      <c r="E649" s="10" t="s">
        <v>110</v>
      </c>
      <c r="F649" s="9" t="s">
        <v>111</v>
      </c>
      <c r="G649" s="9" t="s">
        <v>70</v>
      </c>
      <c r="H649" s="9" t="s">
        <v>2384</v>
      </c>
      <c r="I649" s="8" t="s">
        <v>166</v>
      </c>
      <c r="J649" s="13" t="s">
        <v>9</v>
      </c>
      <c r="K649" s="13" t="s">
        <v>21</v>
      </c>
      <c r="L649" s="13" t="s">
        <v>45</v>
      </c>
      <c r="M649" s="8" t="s">
        <v>114</v>
      </c>
      <c r="N649" s="9">
        <v>10</v>
      </c>
      <c r="O649" s="9">
        <f t="shared" si="12"/>
        <v>10</v>
      </c>
      <c r="P649" s="8"/>
      <c r="Q649" s="8"/>
      <c r="R649" s="8"/>
      <c r="S649" s="9" t="s">
        <v>2395</v>
      </c>
      <c r="T649" s="9" t="s">
        <v>2396</v>
      </c>
      <c r="U649" s="8">
        <v>1</v>
      </c>
      <c r="V649" s="8">
        <v>36</v>
      </c>
      <c r="W649" s="8">
        <v>220</v>
      </c>
      <c r="X649" s="8">
        <v>10</v>
      </c>
      <c r="Y649" s="8" t="s">
        <v>117</v>
      </c>
      <c r="Z649" s="8" t="s">
        <v>118</v>
      </c>
      <c r="AA649" s="8" t="s">
        <v>2387</v>
      </c>
      <c r="AB649" s="17" t="s">
        <v>120</v>
      </c>
      <c r="AC649" s="17"/>
    </row>
    <row r="650" s="3" customFormat="1" ht="87" spans="1:29">
      <c r="A650" s="8">
        <f>SUBTOTAL(103,$B$6:B650)*1</f>
        <v>645</v>
      </c>
      <c r="B650" s="8" t="s">
        <v>107</v>
      </c>
      <c r="C650" s="9" t="s">
        <v>2397</v>
      </c>
      <c r="D650" s="9" t="s">
        <v>227</v>
      </c>
      <c r="E650" s="10" t="s">
        <v>110</v>
      </c>
      <c r="F650" s="9" t="s">
        <v>111</v>
      </c>
      <c r="G650" s="9" t="s">
        <v>70</v>
      </c>
      <c r="H650" s="9" t="s">
        <v>2398</v>
      </c>
      <c r="I650" s="8" t="s">
        <v>178</v>
      </c>
      <c r="J650" s="13" t="s">
        <v>9</v>
      </c>
      <c r="K650" s="13" t="s">
        <v>21</v>
      </c>
      <c r="L650" s="13" t="s">
        <v>45</v>
      </c>
      <c r="M650" s="8" t="s">
        <v>114</v>
      </c>
      <c r="N650" s="9">
        <v>72</v>
      </c>
      <c r="O650" s="9">
        <f t="shared" si="12"/>
        <v>72</v>
      </c>
      <c r="P650" s="8"/>
      <c r="Q650" s="8"/>
      <c r="R650" s="8"/>
      <c r="S650" s="9" t="s">
        <v>2399</v>
      </c>
      <c r="T650" s="9" t="s">
        <v>2400</v>
      </c>
      <c r="U650" s="8">
        <v>1</v>
      </c>
      <c r="V650" s="8">
        <v>200</v>
      </c>
      <c r="W650" s="8">
        <v>720</v>
      </c>
      <c r="X650" s="8">
        <v>202</v>
      </c>
      <c r="Y650" s="8" t="s">
        <v>117</v>
      </c>
      <c r="Z650" s="8" t="s">
        <v>118</v>
      </c>
      <c r="AA650" s="8" t="s">
        <v>2401</v>
      </c>
      <c r="AB650" s="17" t="s">
        <v>120</v>
      </c>
      <c r="AC650" s="17"/>
    </row>
    <row r="651" s="3" customFormat="1" ht="52.2" spans="1:29">
      <c r="A651" s="8">
        <f>SUBTOTAL(103,$B$6:B651)*1</f>
        <v>646</v>
      </c>
      <c r="B651" s="8" t="s">
        <v>107</v>
      </c>
      <c r="C651" s="9" t="s">
        <v>2402</v>
      </c>
      <c r="D651" s="9" t="s">
        <v>109</v>
      </c>
      <c r="E651" s="10" t="s">
        <v>110</v>
      </c>
      <c r="F651" s="9" t="s">
        <v>111</v>
      </c>
      <c r="G651" s="9" t="s">
        <v>70</v>
      </c>
      <c r="H651" s="9" t="s">
        <v>2398</v>
      </c>
      <c r="I651" s="8" t="s">
        <v>178</v>
      </c>
      <c r="J651" s="13" t="s">
        <v>127</v>
      </c>
      <c r="K651" s="13" t="s">
        <v>17</v>
      </c>
      <c r="L651" s="13" t="s">
        <v>35</v>
      </c>
      <c r="M651" s="8" t="s">
        <v>114</v>
      </c>
      <c r="N651" s="9">
        <v>200</v>
      </c>
      <c r="O651" s="9">
        <f t="shared" si="12"/>
        <v>200</v>
      </c>
      <c r="P651" s="8"/>
      <c r="Q651" s="8"/>
      <c r="R651" s="8"/>
      <c r="S651" s="9" t="s">
        <v>2265</v>
      </c>
      <c r="T651" s="9" t="s">
        <v>2403</v>
      </c>
      <c r="U651" s="8">
        <v>1</v>
      </c>
      <c r="V651" s="8">
        <v>160</v>
      </c>
      <c r="W651" s="8">
        <v>720</v>
      </c>
      <c r="X651" s="8">
        <v>202</v>
      </c>
      <c r="Y651" s="8" t="s">
        <v>117</v>
      </c>
      <c r="Z651" s="8" t="s">
        <v>118</v>
      </c>
      <c r="AA651" s="8" t="s">
        <v>2404</v>
      </c>
      <c r="AB651" s="17" t="s">
        <v>120</v>
      </c>
      <c r="AC651" s="17"/>
    </row>
    <row r="652" s="3" customFormat="1" ht="121.8" spans="1:29">
      <c r="A652" s="8">
        <f>SUBTOTAL(103,$B$6:B652)*1</f>
        <v>647</v>
      </c>
      <c r="B652" s="8" t="s">
        <v>107</v>
      </c>
      <c r="C652" s="9" t="s">
        <v>2405</v>
      </c>
      <c r="D652" s="9" t="s">
        <v>109</v>
      </c>
      <c r="E652" s="10" t="s">
        <v>110</v>
      </c>
      <c r="F652" s="9" t="s">
        <v>111</v>
      </c>
      <c r="G652" s="9" t="s">
        <v>70</v>
      </c>
      <c r="H652" s="9" t="s">
        <v>2406</v>
      </c>
      <c r="I652" s="8" t="s">
        <v>196</v>
      </c>
      <c r="J652" s="13" t="s">
        <v>9</v>
      </c>
      <c r="K652" s="13" t="s">
        <v>21</v>
      </c>
      <c r="L652" s="13" t="s">
        <v>45</v>
      </c>
      <c r="M652" s="8" t="s">
        <v>114</v>
      </c>
      <c r="N652" s="9">
        <v>34.5</v>
      </c>
      <c r="O652" s="9">
        <f t="shared" si="12"/>
        <v>34.5</v>
      </c>
      <c r="P652" s="8"/>
      <c r="Q652" s="8"/>
      <c r="R652" s="8"/>
      <c r="S652" s="9" t="s">
        <v>2407</v>
      </c>
      <c r="T652" s="9" t="s">
        <v>2408</v>
      </c>
      <c r="U652" s="8">
        <v>1</v>
      </c>
      <c r="V652" s="8">
        <v>32</v>
      </c>
      <c r="W652" s="8">
        <v>137</v>
      </c>
      <c r="X652" s="8">
        <v>68</v>
      </c>
      <c r="Y652" s="8" t="s">
        <v>117</v>
      </c>
      <c r="Z652" s="8" t="s">
        <v>118</v>
      </c>
      <c r="AA652" s="8" t="s">
        <v>2409</v>
      </c>
      <c r="AB652" s="17" t="s">
        <v>120</v>
      </c>
      <c r="AC652" s="17"/>
    </row>
    <row r="653" s="3" customFormat="1" ht="87" spans="1:29">
      <c r="A653" s="8">
        <f>SUBTOTAL(103,$B$6:B653)*1</f>
        <v>648</v>
      </c>
      <c r="B653" s="8" t="s">
        <v>107</v>
      </c>
      <c r="C653" s="9" t="s">
        <v>2410</v>
      </c>
      <c r="D653" s="9" t="s">
        <v>227</v>
      </c>
      <c r="E653" s="10" t="s">
        <v>110</v>
      </c>
      <c r="F653" s="9" t="s">
        <v>111</v>
      </c>
      <c r="G653" s="9" t="s">
        <v>70</v>
      </c>
      <c r="H653" s="9" t="s">
        <v>2406</v>
      </c>
      <c r="I653" s="8" t="s">
        <v>196</v>
      </c>
      <c r="J653" s="13" t="s">
        <v>127</v>
      </c>
      <c r="K653" s="13" t="s">
        <v>18</v>
      </c>
      <c r="L653" s="13" t="s">
        <v>38</v>
      </c>
      <c r="M653" s="8" t="s">
        <v>114</v>
      </c>
      <c r="N653" s="9">
        <v>49</v>
      </c>
      <c r="O653" s="9">
        <f t="shared" si="12"/>
        <v>49</v>
      </c>
      <c r="P653" s="8"/>
      <c r="Q653" s="8"/>
      <c r="R653" s="8"/>
      <c r="S653" s="9" t="s">
        <v>2411</v>
      </c>
      <c r="T653" s="9" t="s">
        <v>2412</v>
      </c>
      <c r="U653" s="8">
        <v>1</v>
      </c>
      <c r="V653" s="8">
        <v>50</v>
      </c>
      <c r="W653" s="8">
        <v>215</v>
      </c>
      <c r="X653" s="8">
        <v>56</v>
      </c>
      <c r="Y653" s="8" t="s">
        <v>117</v>
      </c>
      <c r="Z653" s="8" t="s">
        <v>118</v>
      </c>
      <c r="AA653" s="8" t="s">
        <v>2409</v>
      </c>
      <c r="AB653" s="17" t="s">
        <v>120</v>
      </c>
      <c r="AC653" s="17"/>
    </row>
    <row r="654" s="3" customFormat="1" ht="69.6" spans="1:29">
      <c r="A654" s="8">
        <f>SUBTOTAL(103,$B$6:B654)*1</f>
        <v>649</v>
      </c>
      <c r="B654" s="8" t="s">
        <v>107</v>
      </c>
      <c r="C654" s="9" t="s">
        <v>2413</v>
      </c>
      <c r="D654" s="9" t="s">
        <v>109</v>
      </c>
      <c r="E654" s="10" t="s">
        <v>110</v>
      </c>
      <c r="F654" s="9" t="s">
        <v>111</v>
      </c>
      <c r="G654" s="9" t="s">
        <v>70</v>
      </c>
      <c r="H654" s="9" t="s">
        <v>2414</v>
      </c>
      <c r="I654" s="8" t="s">
        <v>178</v>
      </c>
      <c r="J654" s="13" t="s">
        <v>127</v>
      </c>
      <c r="K654" s="13" t="s">
        <v>17</v>
      </c>
      <c r="L654" s="13" t="s">
        <v>35</v>
      </c>
      <c r="M654" s="8" t="s">
        <v>114</v>
      </c>
      <c r="N654" s="9">
        <v>200</v>
      </c>
      <c r="O654" s="9">
        <f t="shared" si="12"/>
        <v>200</v>
      </c>
      <c r="P654" s="8"/>
      <c r="Q654" s="8"/>
      <c r="R654" s="8"/>
      <c r="S654" s="9" t="s">
        <v>2265</v>
      </c>
      <c r="T654" s="9" t="s">
        <v>2415</v>
      </c>
      <c r="U654" s="8">
        <v>1</v>
      </c>
      <c r="V654" s="8">
        <v>29</v>
      </c>
      <c r="W654" s="8">
        <v>131</v>
      </c>
      <c r="X654" s="8">
        <v>32</v>
      </c>
      <c r="Y654" s="8" t="s">
        <v>117</v>
      </c>
      <c r="Z654" s="8" t="s">
        <v>118</v>
      </c>
      <c r="AA654" s="8" t="s">
        <v>2416</v>
      </c>
      <c r="AB654" s="17" t="s">
        <v>120</v>
      </c>
      <c r="AC654" s="17"/>
    </row>
    <row r="655" s="3" customFormat="1" ht="87" spans="1:29">
      <c r="A655" s="8">
        <f>SUBTOTAL(103,$B$6:B655)*1</f>
        <v>650</v>
      </c>
      <c r="B655" s="8" t="s">
        <v>107</v>
      </c>
      <c r="C655" s="9" t="s">
        <v>2417</v>
      </c>
      <c r="D655" s="9" t="s">
        <v>109</v>
      </c>
      <c r="E655" s="10" t="s">
        <v>110</v>
      </c>
      <c r="F655" s="9" t="s">
        <v>111</v>
      </c>
      <c r="G655" s="9" t="s">
        <v>70</v>
      </c>
      <c r="H655" s="9" t="s">
        <v>2414</v>
      </c>
      <c r="I655" s="8" t="s">
        <v>178</v>
      </c>
      <c r="J655" s="13" t="s">
        <v>9</v>
      </c>
      <c r="K655" s="13" t="s">
        <v>21</v>
      </c>
      <c r="L655" s="13" t="s">
        <v>45</v>
      </c>
      <c r="M655" s="8" t="s">
        <v>114</v>
      </c>
      <c r="N655" s="9">
        <v>25</v>
      </c>
      <c r="O655" s="9">
        <f t="shared" si="12"/>
        <v>25</v>
      </c>
      <c r="P655" s="8"/>
      <c r="Q655" s="8"/>
      <c r="R655" s="8"/>
      <c r="S655" s="9" t="s">
        <v>2418</v>
      </c>
      <c r="T655" s="9" t="s">
        <v>2419</v>
      </c>
      <c r="U655" s="8">
        <v>1</v>
      </c>
      <c r="V655" s="8">
        <v>53</v>
      </c>
      <c r="W655" s="8">
        <v>277</v>
      </c>
      <c r="X655" s="8">
        <v>86</v>
      </c>
      <c r="Y655" s="8" t="s">
        <v>117</v>
      </c>
      <c r="Z655" s="8" t="s">
        <v>118</v>
      </c>
      <c r="AA655" s="8" t="s">
        <v>2416</v>
      </c>
      <c r="AB655" s="17" t="s">
        <v>120</v>
      </c>
      <c r="AC655" s="17"/>
    </row>
    <row r="656" s="3" customFormat="1" ht="52.2" spans="1:29">
      <c r="A656" s="8">
        <f>SUBTOTAL(103,$B$6:B656)*1</f>
        <v>651</v>
      </c>
      <c r="B656" s="8" t="s">
        <v>107</v>
      </c>
      <c r="C656" s="9" t="s">
        <v>2420</v>
      </c>
      <c r="D656" s="9" t="s">
        <v>109</v>
      </c>
      <c r="E656" s="10" t="s">
        <v>110</v>
      </c>
      <c r="F656" s="9" t="s">
        <v>111</v>
      </c>
      <c r="G656" s="9" t="s">
        <v>70</v>
      </c>
      <c r="H656" s="9" t="s">
        <v>2421</v>
      </c>
      <c r="I656" s="8" t="s">
        <v>196</v>
      </c>
      <c r="J656" s="13" t="s">
        <v>127</v>
      </c>
      <c r="K656" s="13" t="s">
        <v>17</v>
      </c>
      <c r="L656" s="13" t="s">
        <v>35</v>
      </c>
      <c r="M656" s="8" t="s">
        <v>114</v>
      </c>
      <c r="N656" s="9">
        <v>200</v>
      </c>
      <c r="O656" s="9">
        <f t="shared" si="12"/>
        <v>200</v>
      </c>
      <c r="P656" s="8"/>
      <c r="Q656" s="8"/>
      <c r="R656" s="8"/>
      <c r="S656" s="9" t="s">
        <v>2265</v>
      </c>
      <c r="T656" s="9" t="s">
        <v>2422</v>
      </c>
      <c r="U656" s="8">
        <v>1</v>
      </c>
      <c r="V656" s="8">
        <v>60</v>
      </c>
      <c r="W656" s="8">
        <v>342</v>
      </c>
      <c r="X656" s="8">
        <v>89</v>
      </c>
      <c r="Y656" s="8" t="s">
        <v>117</v>
      </c>
      <c r="Z656" s="8" t="s">
        <v>118</v>
      </c>
      <c r="AA656" s="8" t="s">
        <v>2423</v>
      </c>
      <c r="AB656" s="17" t="s">
        <v>120</v>
      </c>
      <c r="AC656" s="17"/>
    </row>
    <row r="657" s="3" customFormat="1" ht="87" spans="1:29">
      <c r="A657" s="8">
        <f>SUBTOTAL(103,$B$6:B657)*1</f>
        <v>652</v>
      </c>
      <c r="B657" s="8" t="s">
        <v>107</v>
      </c>
      <c r="C657" s="9" t="s">
        <v>2424</v>
      </c>
      <c r="D657" s="9" t="s">
        <v>227</v>
      </c>
      <c r="E657" s="10" t="s">
        <v>110</v>
      </c>
      <c r="F657" s="9" t="s">
        <v>111</v>
      </c>
      <c r="G657" s="9" t="s">
        <v>70</v>
      </c>
      <c r="H657" s="9" t="s">
        <v>2421</v>
      </c>
      <c r="I657" s="8" t="s">
        <v>196</v>
      </c>
      <c r="J657" s="13" t="s">
        <v>9</v>
      </c>
      <c r="K657" s="13" t="s">
        <v>21</v>
      </c>
      <c r="L657" s="13" t="s">
        <v>42</v>
      </c>
      <c r="M657" s="8" t="s">
        <v>114</v>
      </c>
      <c r="N657" s="9">
        <v>45</v>
      </c>
      <c r="O657" s="9">
        <f t="shared" si="12"/>
        <v>45</v>
      </c>
      <c r="P657" s="8"/>
      <c r="Q657" s="8"/>
      <c r="R657" s="8"/>
      <c r="S657" s="9" t="s">
        <v>2425</v>
      </c>
      <c r="T657" s="9" t="s">
        <v>2426</v>
      </c>
      <c r="U657" s="8">
        <v>3</v>
      </c>
      <c r="V657" s="8">
        <v>230</v>
      </c>
      <c r="W657" s="8">
        <v>1311</v>
      </c>
      <c r="X657" s="8">
        <v>265</v>
      </c>
      <c r="Y657" s="8" t="s">
        <v>117</v>
      </c>
      <c r="Z657" s="8" t="s">
        <v>118</v>
      </c>
      <c r="AA657" s="8" t="s">
        <v>2423</v>
      </c>
      <c r="AB657" s="17" t="s">
        <v>120</v>
      </c>
      <c r="AC657" s="17"/>
    </row>
    <row r="658" s="3" customFormat="1" ht="87" spans="1:29">
      <c r="A658" s="8">
        <f>SUBTOTAL(103,$B$6:B658)*1</f>
        <v>653</v>
      </c>
      <c r="B658" s="8" t="s">
        <v>107</v>
      </c>
      <c r="C658" s="9" t="s">
        <v>2427</v>
      </c>
      <c r="D658" s="9" t="s">
        <v>109</v>
      </c>
      <c r="E658" s="10" t="s">
        <v>110</v>
      </c>
      <c r="F658" s="9" t="s">
        <v>111</v>
      </c>
      <c r="G658" s="9" t="s">
        <v>70</v>
      </c>
      <c r="H658" s="9" t="s">
        <v>2428</v>
      </c>
      <c r="I658" s="8" t="s">
        <v>196</v>
      </c>
      <c r="J658" s="13" t="s">
        <v>9</v>
      </c>
      <c r="K658" s="13" t="s">
        <v>21</v>
      </c>
      <c r="L658" s="13" t="s">
        <v>45</v>
      </c>
      <c r="M658" s="8" t="s">
        <v>114</v>
      </c>
      <c r="N658" s="9">
        <v>30</v>
      </c>
      <c r="O658" s="9">
        <f t="shared" si="12"/>
        <v>30</v>
      </c>
      <c r="P658" s="8"/>
      <c r="Q658" s="8"/>
      <c r="R658" s="8"/>
      <c r="S658" s="9" t="s">
        <v>2429</v>
      </c>
      <c r="T658" s="9" t="s">
        <v>2430</v>
      </c>
      <c r="U658" s="8">
        <v>1</v>
      </c>
      <c r="V658" s="8">
        <v>215</v>
      </c>
      <c r="W658" s="8">
        <v>1035</v>
      </c>
      <c r="X658" s="8">
        <v>256</v>
      </c>
      <c r="Y658" s="8" t="s">
        <v>117</v>
      </c>
      <c r="Z658" s="8" t="s">
        <v>118</v>
      </c>
      <c r="AA658" s="8" t="s">
        <v>2431</v>
      </c>
      <c r="AB658" s="17" t="s">
        <v>120</v>
      </c>
      <c r="AC658" s="17"/>
    </row>
    <row r="659" s="3" customFormat="1" ht="87" spans="1:29">
      <c r="A659" s="8">
        <f>SUBTOTAL(103,$B$6:B659)*1</f>
        <v>654</v>
      </c>
      <c r="B659" s="8" t="s">
        <v>107</v>
      </c>
      <c r="C659" s="9" t="s">
        <v>2432</v>
      </c>
      <c r="D659" s="9" t="s">
        <v>109</v>
      </c>
      <c r="E659" s="10" t="s">
        <v>110</v>
      </c>
      <c r="F659" s="9" t="s">
        <v>111</v>
      </c>
      <c r="G659" s="9" t="s">
        <v>70</v>
      </c>
      <c r="H659" s="9" t="s">
        <v>2433</v>
      </c>
      <c r="I659" s="8" t="s">
        <v>178</v>
      </c>
      <c r="J659" s="13" t="s">
        <v>9</v>
      </c>
      <c r="K659" s="13" t="s">
        <v>21</v>
      </c>
      <c r="L659" s="13" t="s">
        <v>45</v>
      </c>
      <c r="M659" s="8" t="s">
        <v>114</v>
      </c>
      <c r="N659" s="9">
        <v>26</v>
      </c>
      <c r="O659" s="9">
        <f t="shared" si="12"/>
        <v>26</v>
      </c>
      <c r="P659" s="8"/>
      <c r="Q659" s="8"/>
      <c r="R659" s="8"/>
      <c r="S659" s="9" t="s">
        <v>2434</v>
      </c>
      <c r="T659" s="9" t="s">
        <v>2435</v>
      </c>
      <c r="U659" s="8">
        <v>1</v>
      </c>
      <c r="V659" s="8">
        <v>90</v>
      </c>
      <c r="W659" s="8">
        <v>160</v>
      </c>
      <c r="X659" s="8">
        <v>22</v>
      </c>
      <c r="Y659" s="8" t="s">
        <v>117</v>
      </c>
      <c r="Z659" s="8" t="s">
        <v>118</v>
      </c>
      <c r="AA659" s="8" t="s">
        <v>2436</v>
      </c>
      <c r="AB659" s="17" t="s">
        <v>120</v>
      </c>
      <c r="AC659" s="17"/>
    </row>
    <row r="660" s="3" customFormat="1" ht="121.8" spans="1:29">
      <c r="A660" s="8">
        <f>SUBTOTAL(103,$B$6:B660)*1</f>
        <v>655</v>
      </c>
      <c r="B660" s="8" t="s">
        <v>107</v>
      </c>
      <c r="C660" s="9" t="s">
        <v>2437</v>
      </c>
      <c r="D660" s="9" t="s">
        <v>109</v>
      </c>
      <c r="E660" s="10" t="s">
        <v>110</v>
      </c>
      <c r="F660" s="9" t="s">
        <v>111</v>
      </c>
      <c r="G660" s="9" t="s">
        <v>70</v>
      </c>
      <c r="H660" s="9" t="s">
        <v>2438</v>
      </c>
      <c r="I660" s="8" t="s">
        <v>178</v>
      </c>
      <c r="J660" s="13" t="s">
        <v>127</v>
      </c>
      <c r="K660" s="13" t="s">
        <v>17</v>
      </c>
      <c r="L660" s="13" t="s">
        <v>35</v>
      </c>
      <c r="M660" s="8" t="s">
        <v>114</v>
      </c>
      <c r="N660" s="9">
        <v>200</v>
      </c>
      <c r="O660" s="9">
        <f t="shared" si="12"/>
        <v>200</v>
      </c>
      <c r="P660" s="8"/>
      <c r="Q660" s="8"/>
      <c r="R660" s="8"/>
      <c r="S660" s="9" t="s">
        <v>2265</v>
      </c>
      <c r="T660" s="9" t="s">
        <v>2439</v>
      </c>
      <c r="U660" s="8">
        <v>1</v>
      </c>
      <c r="V660" s="8">
        <v>128</v>
      </c>
      <c r="W660" s="8">
        <v>528</v>
      </c>
      <c r="X660" s="8">
        <v>52</v>
      </c>
      <c r="Y660" s="8" t="s">
        <v>117</v>
      </c>
      <c r="Z660" s="8" t="s">
        <v>118</v>
      </c>
      <c r="AA660" s="8" t="s">
        <v>2440</v>
      </c>
      <c r="AB660" s="17" t="s">
        <v>120</v>
      </c>
      <c r="AC660" s="17"/>
    </row>
    <row r="661" s="3" customFormat="1" ht="87" spans="1:29">
      <c r="A661" s="8">
        <f>SUBTOTAL(103,$B$6:B661)*1</f>
        <v>656</v>
      </c>
      <c r="B661" s="8" t="s">
        <v>107</v>
      </c>
      <c r="C661" s="9" t="s">
        <v>2441</v>
      </c>
      <c r="D661" s="9" t="s">
        <v>109</v>
      </c>
      <c r="E661" s="10" t="s">
        <v>110</v>
      </c>
      <c r="F661" s="9" t="s">
        <v>111</v>
      </c>
      <c r="G661" s="9" t="s">
        <v>70</v>
      </c>
      <c r="H661" s="9" t="s">
        <v>2442</v>
      </c>
      <c r="I661" s="8" t="s">
        <v>196</v>
      </c>
      <c r="J661" s="13" t="s">
        <v>127</v>
      </c>
      <c r="K661" s="13" t="s">
        <v>17</v>
      </c>
      <c r="L661" s="13" t="s">
        <v>35</v>
      </c>
      <c r="M661" s="8" t="s">
        <v>114</v>
      </c>
      <c r="N661" s="9">
        <v>80</v>
      </c>
      <c r="O661" s="9">
        <f t="shared" si="12"/>
        <v>80</v>
      </c>
      <c r="P661" s="8"/>
      <c r="Q661" s="8"/>
      <c r="R661" s="8"/>
      <c r="S661" s="9" t="s">
        <v>2443</v>
      </c>
      <c r="T661" s="9" t="s">
        <v>2444</v>
      </c>
      <c r="U661" s="8">
        <v>1</v>
      </c>
      <c r="V661" s="8">
        <v>100</v>
      </c>
      <c r="W661" s="8">
        <v>420</v>
      </c>
      <c r="X661" s="8">
        <v>124</v>
      </c>
      <c r="Y661" s="8" t="s">
        <v>117</v>
      </c>
      <c r="Z661" s="8" t="s">
        <v>118</v>
      </c>
      <c r="AA661" s="8" t="s">
        <v>2445</v>
      </c>
      <c r="AB661" s="17" t="s">
        <v>120</v>
      </c>
      <c r="AC661" s="17"/>
    </row>
    <row r="662" s="3" customFormat="1" ht="87" spans="1:29">
      <c r="A662" s="8">
        <f>SUBTOTAL(103,$B$6:B662)*1</f>
        <v>657</v>
      </c>
      <c r="B662" s="8" t="s">
        <v>107</v>
      </c>
      <c r="C662" s="9" t="s">
        <v>2446</v>
      </c>
      <c r="D662" s="9" t="s">
        <v>109</v>
      </c>
      <c r="E662" s="10" t="s">
        <v>110</v>
      </c>
      <c r="F662" s="9" t="s">
        <v>111</v>
      </c>
      <c r="G662" s="9" t="s">
        <v>70</v>
      </c>
      <c r="H662" s="9" t="s">
        <v>2442</v>
      </c>
      <c r="I662" s="8" t="s">
        <v>196</v>
      </c>
      <c r="J662" s="13" t="s">
        <v>9</v>
      </c>
      <c r="K662" s="13" t="s">
        <v>21</v>
      </c>
      <c r="L662" s="13" t="s">
        <v>45</v>
      </c>
      <c r="M662" s="8" t="s">
        <v>114</v>
      </c>
      <c r="N662" s="9">
        <v>40</v>
      </c>
      <c r="O662" s="9">
        <f t="shared" si="12"/>
        <v>40</v>
      </c>
      <c r="P662" s="8"/>
      <c r="Q662" s="8"/>
      <c r="R662" s="8"/>
      <c r="S662" s="9" t="s">
        <v>2447</v>
      </c>
      <c r="T662" s="9" t="s">
        <v>2448</v>
      </c>
      <c r="U662" s="8">
        <v>1</v>
      </c>
      <c r="V662" s="8">
        <v>400</v>
      </c>
      <c r="W662" s="8">
        <v>1600</v>
      </c>
      <c r="X662" s="8">
        <v>60</v>
      </c>
      <c r="Y662" s="8" t="s">
        <v>117</v>
      </c>
      <c r="Z662" s="8" t="s">
        <v>118</v>
      </c>
      <c r="AA662" s="8" t="s">
        <v>2445</v>
      </c>
      <c r="AB662" s="17" t="s">
        <v>120</v>
      </c>
      <c r="AC662" s="17"/>
    </row>
    <row r="663" s="3" customFormat="1" ht="87" spans="1:29">
      <c r="A663" s="8">
        <f>SUBTOTAL(103,$B$6:B663)*1</f>
        <v>658</v>
      </c>
      <c r="B663" s="8" t="s">
        <v>107</v>
      </c>
      <c r="C663" s="9" t="s">
        <v>2449</v>
      </c>
      <c r="D663" s="9" t="s">
        <v>109</v>
      </c>
      <c r="E663" s="10" t="s">
        <v>110</v>
      </c>
      <c r="F663" s="9" t="s">
        <v>111</v>
      </c>
      <c r="G663" s="9" t="s">
        <v>70</v>
      </c>
      <c r="H663" s="9" t="s">
        <v>2450</v>
      </c>
      <c r="I663" s="8" t="s">
        <v>178</v>
      </c>
      <c r="J663" s="13" t="s">
        <v>9</v>
      </c>
      <c r="K663" s="13" t="s">
        <v>21</v>
      </c>
      <c r="L663" s="13" t="s">
        <v>45</v>
      </c>
      <c r="M663" s="8" t="s">
        <v>114</v>
      </c>
      <c r="N663" s="9">
        <v>25</v>
      </c>
      <c r="O663" s="9">
        <f t="shared" si="12"/>
        <v>25</v>
      </c>
      <c r="P663" s="8"/>
      <c r="Q663" s="8"/>
      <c r="R663" s="8"/>
      <c r="S663" s="9" t="s">
        <v>2451</v>
      </c>
      <c r="T663" s="9" t="s">
        <v>2452</v>
      </c>
      <c r="U663" s="8">
        <v>1</v>
      </c>
      <c r="V663" s="8">
        <v>86</v>
      </c>
      <c r="W663" s="8">
        <v>411</v>
      </c>
      <c r="X663" s="8">
        <v>72</v>
      </c>
      <c r="Y663" s="8" t="s">
        <v>117</v>
      </c>
      <c r="Z663" s="8" t="s">
        <v>118</v>
      </c>
      <c r="AA663" s="8" t="s">
        <v>2453</v>
      </c>
      <c r="AB663" s="17" t="s">
        <v>120</v>
      </c>
      <c r="AC663" s="17"/>
    </row>
    <row r="664" s="3" customFormat="1" ht="87" spans="1:29">
      <c r="A664" s="8">
        <f>SUBTOTAL(103,$B$6:B664)*1</f>
        <v>659</v>
      </c>
      <c r="B664" s="8" t="s">
        <v>107</v>
      </c>
      <c r="C664" s="9" t="s">
        <v>2454</v>
      </c>
      <c r="D664" s="9" t="s">
        <v>109</v>
      </c>
      <c r="E664" s="10" t="s">
        <v>110</v>
      </c>
      <c r="F664" s="9" t="s">
        <v>111</v>
      </c>
      <c r="G664" s="9" t="s">
        <v>70</v>
      </c>
      <c r="H664" s="9" t="s">
        <v>2450</v>
      </c>
      <c r="I664" s="8" t="s">
        <v>178</v>
      </c>
      <c r="J664" s="13" t="s">
        <v>9</v>
      </c>
      <c r="K664" s="13" t="s">
        <v>21</v>
      </c>
      <c r="L664" s="13" t="s">
        <v>45</v>
      </c>
      <c r="M664" s="8" t="s">
        <v>114</v>
      </c>
      <c r="N664" s="9">
        <v>35</v>
      </c>
      <c r="O664" s="9">
        <f t="shared" si="12"/>
        <v>35</v>
      </c>
      <c r="P664" s="8"/>
      <c r="Q664" s="8"/>
      <c r="R664" s="8"/>
      <c r="S664" s="9" t="s">
        <v>2455</v>
      </c>
      <c r="T664" s="9" t="s">
        <v>2456</v>
      </c>
      <c r="U664" s="8">
        <v>1</v>
      </c>
      <c r="V664" s="8">
        <v>121</v>
      </c>
      <c r="W664" s="8">
        <v>495</v>
      </c>
      <c r="X664" s="8">
        <v>85</v>
      </c>
      <c r="Y664" s="8" t="s">
        <v>117</v>
      </c>
      <c r="Z664" s="8" t="s">
        <v>118</v>
      </c>
      <c r="AA664" s="8" t="s">
        <v>2453</v>
      </c>
      <c r="AB664" s="17" t="s">
        <v>120</v>
      </c>
      <c r="AC664" s="17"/>
    </row>
    <row r="665" s="3" customFormat="1" ht="52.2" spans="1:29">
      <c r="A665" s="8">
        <f>SUBTOTAL(103,$B$6:B665)*1</f>
        <v>660</v>
      </c>
      <c r="B665" s="8" t="s">
        <v>107</v>
      </c>
      <c r="C665" s="9" t="s">
        <v>2457</v>
      </c>
      <c r="D665" s="9" t="s">
        <v>109</v>
      </c>
      <c r="E665" s="10" t="s">
        <v>110</v>
      </c>
      <c r="F665" s="9" t="s">
        <v>111</v>
      </c>
      <c r="G665" s="9" t="s">
        <v>70</v>
      </c>
      <c r="H665" s="9" t="s">
        <v>2458</v>
      </c>
      <c r="I665" s="8" t="s">
        <v>196</v>
      </c>
      <c r="J665" s="13" t="s">
        <v>127</v>
      </c>
      <c r="K665" s="13" t="s">
        <v>17</v>
      </c>
      <c r="L665" s="13" t="s">
        <v>35</v>
      </c>
      <c r="M665" s="8" t="s">
        <v>114</v>
      </c>
      <c r="N665" s="9">
        <v>350</v>
      </c>
      <c r="O665" s="9">
        <f t="shared" si="12"/>
        <v>350</v>
      </c>
      <c r="P665" s="8"/>
      <c r="Q665" s="8"/>
      <c r="R665" s="8"/>
      <c r="S665" s="9" t="s">
        <v>2459</v>
      </c>
      <c r="T665" s="9" t="s">
        <v>2460</v>
      </c>
      <c r="U665" s="8">
        <v>1</v>
      </c>
      <c r="V665" s="8">
        <v>160</v>
      </c>
      <c r="W665" s="8">
        <v>640</v>
      </c>
      <c r="X665" s="8">
        <v>182</v>
      </c>
      <c r="Y665" s="8" t="s">
        <v>117</v>
      </c>
      <c r="Z665" s="8" t="s">
        <v>118</v>
      </c>
      <c r="AA665" s="8" t="s">
        <v>2461</v>
      </c>
      <c r="AB665" s="17" t="s">
        <v>120</v>
      </c>
      <c r="AC665" s="17"/>
    </row>
    <row r="666" s="3" customFormat="1" ht="87" spans="1:29">
      <c r="A666" s="8">
        <f>SUBTOTAL(103,$B$6:B666)*1</f>
        <v>661</v>
      </c>
      <c r="B666" s="8" t="s">
        <v>107</v>
      </c>
      <c r="C666" s="9" t="s">
        <v>518</v>
      </c>
      <c r="D666" s="9" t="s">
        <v>109</v>
      </c>
      <c r="E666" s="10" t="s">
        <v>110</v>
      </c>
      <c r="F666" s="9" t="s">
        <v>111</v>
      </c>
      <c r="G666" s="9" t="s">
        <v>70</v>
      </c>
      <c r="H666" s="9" t="s">
        <v>2458</v>
      </c>
      <c r="I666" s="8" t="s">
        <v>196</v>
      </c>
      <c r="J666" s="13" t="s">
        <v>9</v>
      </c>
      <c r="K666" s="13" t="s">
        <v>21</v>
      </c>
      <c r="L666" s="13" t="s">
        <v>45</v>
      </c>
      <c r="M666" s="8" t="s">
        <v>114</v>
      </c>
      <c r="N666" s="9">
        <v>49</v>
      </c>
      <c r="O666" s="9">
        <f t="shared" si="12"/>
        <v>49</v>
      </c>
      <c r="P666" s="8"/>
      <c r="Q666" s="8"/>
      <c r="R666" s="8"/>
      <c r="S666" s="9" t="s">
        <v>2462</v>
      </c>
      <c r="T666" s="9" t="s">
        <v>2463</v>
      </c>
      <c r="U666" s="8">
        <v>1</v>
      </c>
      <c r="V666" s="8">
        <v>62</v>
      </c>
      <c r="W666" s="8">
        <v>262</v>
      </c>
      <c r="X666" s="8">
        <v>51</v>
      </c>
      <c r="Y666" s="8" t="s">
        <v>117</v>
      </c>
      <c r="Z666" s="8" t="s">
        <v>453</v>
      </c>
      <c r="AA666" s="8" t="s">
        <v>2464</v>
      </c>
      <c r="AB666" s="17" t="s">
        <v>120</v>
      </c>
      <c r="AC666" s="17"/>
    </row>
    <row r="667" s="3" customFormat="1" ht="52.2" spans="1:29">
      <c r="A667" s="8">
        <f>SUBTOTAL(103,$B$6:B667)*1</f>
        <v>662</v>
      </c>
      <c r="B667" s="8" t="s">
        <v>107</v>
      </c>
      <c r="C667" s="9" t="s">
        <v>2465</v>
      </c>
      <c r="D667" s="9" t="s">
        <v>109</v>
      </c>
      <c r="E667" s="10" t="s">
        <v>110</v>
      </c>
      <c r="F667" s="9" t="s">
        <v>111</v>
      </c>
      <c r="G667" s="9" t="s">
        <v>70</v>
      </c>
      <c r="H667" s="9" t="s">
        <v>2466</v>
      </c>
      <c r="I667" s="8"/>
      <c r="J667" s="13" t="s">
        <v>316</v>
      </c>
      <c r="K667" s="13" t="s">
        <v>11</v>
      </c>
      <c r="L667" s="13" t="s">
        <v>52</v>
      </c>
      <c r="M667" s="8" t="s">
        <v>114</v>
      </c>
      <c r="N667" s="9">
        <v>12</v>
      </c>
      <c r="O667" s="9">
        <f t="shared" si="12"/>
        <v>12</v>
      </c>
      <c r="P667" s="8"/>
      <c r="Q667" s="8"/>
      <c r="R667" s="8"/>
      <c r="S667" s="9" t="s">
        <v>2467</v>
      </c>
      <c r="T667" s="9" t="s">
        <v>2468</v>
      </c>
      <c r="U667" s="8">
        <v>1</v>
      </c>
      <c r="V667" s="8">
        <v>6</v>
      </c>
      <c r="W667" s="8">
        <v>19</v>
      </c>
      <c r="X667" s="8">
        <v>6</v>
      </c>
      <c r="Y667" s="8" t="s">
        <v>117</v>
      </c>
      <c r="Z667" s="8" t="s">
        <v>118</v>
      </c>
      <c r="AA667" s="8" t="s">
        <v>2469</v>
      </c>
      <c r="AB667" s="17" t="s">
        <v>120</v>
      </c>
      <c r="AC667" s="17"/>
    </row>
    <row r="668" s="3" customFormat="1" ht="121.8" spans="1:29">
      <c r="A668" s="8">
        <f>SUBTOTAL(103,$B$6:B668)*1</f>
        <v>663</v>
      </c>
      <c r="B668" s="8" t="s">
        <v>107</v>
      </c>
      <c r="C668" s="9" t="s">
        <v>2470</v>
      </c>
      <c r="D668" s="9" t="s">
        <v>109</v>
      </c>
      <c r="E668" s="10" t="s">
        <v>110</v>
      </c>
      <c r="F668" s="9" t="s">
        <v>111</v>
      </c>
      <c r="G668" s="9" t="s">
        <v>71</v>
      </c>
      <c r="H668" s="9" t="s">
        <v>2471</v>
      </c>
      <c r="I668" s="8" t="s">
        <v>166</v>
      </c>
      <c r="J668" s="13" t="s">
        <v>127</v>
      </c>
      <c r="K668" s="13" t="s">
        <v>15</v>
      </c>
      <c r="L668" s="13" t="s">
        <v>27</v>
      </c>
      <c r="M668" s="8" t="s">
        <v>114</v>
      </c>
      <c r="N668" s="9">
        <v>170</v>
      </c>
      <c r="O668" s="9">
        <f t="shared" si="12"/>
        <v>170</v>
      </c>
      <c r="P668" s="8"/>
      <c r="Q668" s="8"/>
      <c r="R668" s="8"/>
      <c r="S668" s="9" t="s">
        <v>2472</v>
      </c>
      <c r="T668" s="9" t="s">
        <v>2473</v>
      </c>
      <c r="U668" s="8">
        <v>1</v>
      </c>
      <c r="V668" s="8">
        <v>330</v>
      </c>
      <c r="W668" s="8">
        <v>1308</v>
      </c>
      <c r="X668" s="8">
        <v>45</v>
      </c>
      <c r="Y668" s="8" t="s">
        <v>117</v>
      </c>
      <c r="Z668" s="8" t="s">
        <v>118</v>
      </c>
      <c r="AA668" s="8" t="s">
        <v>2474</v>
      </c>
      <c r="AB668" s="17" t="s">
        <v>120</v>
      </c>
      <c r="AC668" s="17"/>
    </row>
    <row r="669" s="3" customFormat="1" ht="69.6" spans="1:29">
      <c r="A669" s="8">
        <f>SUBTOTAL(103,$B$6:B669)*1</f>
        <v>664</v>
      </c>
      <c r="B669" s="8" t="s">
        <v>107</v>
      </c>
      <c r="C669" s="9" t="s">
        <v>2475</v>
      </c>
      <c r="D669" s="9" t="s">
        <v>479</v>
      </c>
      <c r="E669" s="10" t="s">
        <v>110</v>
      </c>
      <c r="F669" s="9" t="s">
        <v>111</v>
      </c>
      <c r="G669" s="9" t="s">
        <v>71</v>
      </c>
      <c r="H669" s="9" t="s">
        <v>2471</v>
      </c>
      <c r="I669" s="8" t="s">
        <v>166</v>
      </c>
      <c r="J669" s="13" t="s">
        <v>127</v>
      </c>
      <c r="K669" s="13" t="s">
        <v>15</v>
      </c>
      <c r="L669" s="13" t="s">
        <v>27</v>
      </c>
      <c r="M669" s="8" t="s">
        <v>114</v>
      </c>
      <c r="N669" s="9">
        <v>20</v>
      </c>
      <c r="O669" s="9">
        <f t="shared" si="12"/>
        <v>20</v>
      </c>
      <c r="P669" s="8"/>
      <c r="Q669" s="8"/>
      <c r="R669" s="8"/>
      <c r="S669" s="9" t="s">
        <v>2476</v>
      </c>
      <c r="T669" s="9" t="s">
        <v>2473</v>
      </c>
      <c r="U669" s="8">
        <v>11</v>
      </c>
      <c r="V669" s="8">
        <v>330</v>
      </c>
      <c r="W669" s="8">
        <v>1308</v>
      </c>
      <c r="X669" s="8">
        <v>45</v>
      </c>
      <c r="Y669" s="8" t="s">
        <v>117</v>
      </c>
      <c r="Z669" s="8" t="s">
        <v>118</v>
      </c>
      <c r="AA669" s="8" t="s">
        <v>2474</v>
      </c>
      <c r="AB669" s="17" t="s">
        <v>120</v>
      </c>
      <c r="AC669" s="17"/>
    </row>
    <row r="670" s="3" customFormat="1" ht="87" spans="1:29">
      <c r="A670" s="8">
        <f>SUBTOTAL(103,$B$6:B670)*1</f>
        <v>665</v>
      </c>
      <c r="B670" s="8" t="s">
        <v>107</v>
      </c>
      <c r="C670" s="9" t="s">
        <v>2477</v>
      </c>
      <c r="D670" s="9" t="s">
        <v>109</v>
      </c>
      <c r="E670" s="10" t="s">
        <v>110</v>
      </c>
      <c r="F670" s="9" t="s">
        <v>111</v>
      </c>
      <c r="G670" s="9" t="s">
        <v>71</v>
      </c>
      <c r="H670" s="9" t="s">
        <v>2471</v>
      </c>
      <c r="I670" s="8" t="s">
        <v>166</v>
      </c>
      <c r="J670" s="13" t="s">
        <v>9</v>
      </c>
      <c r="K670" s="13" t="s">
        <v>21</v>
      </c>
      <c r="L670" s="13" t="s">
        <v>42</v>
      </c>
      <c r="M670" s="8" t="s">
        <v>114</v>
      </c>
      <c r="N670" s="9">
        <v>30</v>
      </c>
      <c r="O670" s="9">
        <f t="shared" si="12"/>
        <v>30</v>
      </c>
      <c r="P670" s="8"/>
      <c r="Q670" s="8"/>
      <c r="R670" s="8"/>
      <c r="S670" s="9" t="s">
        <v>2478</v>
      </c>
      <c r="T670" s="9" t="s">
        <v>2479</v>
      </c>
      <c r="U670" s="8">
        <v>4</v>
      </c>
      <c r="V670" s="8">
        <v>87</v>
      </c>
      <c r="W670" s="8">
        <v>408</v>
      </c>
      <c r="X670" s="8">
        <v>62</v>
      </c>
      <c r="Y670" s="8" t="s">
        <v>117</v>
      </c>
      <c r="Z670" s="8" t="s">
        <v>118</v>
      </c>
      <c r="AA670" s="8" t="s">
        <v>2474</v>
      </c>
      <c r="AB670" s="17" t="s">
        <v>120</v>
      </c>
      <c r="AC670" s="17"/>
    </row>
    <row r="671" s="3" customFormat="1" ht="52.2" spans="1:29">
      <c r="A671" s="8">
        <f>SUBTOTAL(103,$B$6:B671)*1</f>
        <v>666</v>
      </c>
      <c r="B671" s="8" t="s">
        <v>107</v>
      </c>
      <c r="C671" s="9" t="s">
        <v>2480</v>
      </c>
      <c r="D671" s="9" t="s">
        <v>109</v>
      </c>
      <c r="E671" s="10" t="s">
        <v>110</v>
      </c>
      <c r="F671" s="9" t="s">
        <v>111</v>
      </c>
      <c r="G671" s="9" t="s">
        <v>71</v>
      </c>
      <c r="H671" s="9" t="s">
        <v>2471</v>
      </c>
      <c r="I671" s="8" t="s">
        <v>166</v>
      </c>
      <c r="J671" s="13" t="s">
        <v>127</v>
      </c>
      <c r="K671" s="13" t="s">
        <v>18</v>
      </c>
      <c r="L671" s="13" t="s">
        <v>38</v>
      </c>
      <c r="M671" s="8" t="s">
        <v>114</v>
      </c>
      <c r="N671" s="9">
        <v>70</v>
      </c>
      <c r="O671" s="9">
        <f t="shared" si="12"/>
        <v>70</v>
      </c>
      <c r="P671" s="8"/>
      <c r="Q671" s="8"/>
      <c r="R671" s="8"/>
      <c r="S671" s="9" t="s">
        <v>2481</v>
      </c>
      <c r="T671" s="9" t="s">
        <v>2473</v>
      </c>
      <c r="U671" s="8">
        <v>11</v>
      </c>
      <c r="V671" s="8">
        <v>330</v>
      </c>
      <c r="W671" s="8">
        <v>1308</v>
      </c>
      <c r="X671" s="8">
        <v>45</v>
      </c>
      <c r="Y671" s="8" t="s">
        <v>117</v>
      </c>
      <c r="Z671" s="8" t="s">
        <v>118</v>
      </c>
      <c r="AA671" s="8" t="s">
        <v>2474</v>
      </c>
      <c r="AB671" s="17" t="s">
        <v>120</v>
      </c>
      <c r="AC671" s="17"/>
    </row>
    <row r="672" s="3" customFormat="1" ht="87" spans="1:29">
      <c r="A672" s="8">
        <f>SUBTOTAL(103,$B$6:B672)*1</f>
        <v>667</v>
      </c>
      <c r="B672" s="8" t="s">
        <v>107</v>
      </c>
      <c r="C672" s="9" t="s">
        <v>2482</v>
      </c>
      <c r="D672" s="9" t="s">
        <v>109</v>
      </c>
      <c r="E672" s="10" t="s">
        <v>110</v>
      </c>
      <c r="F672" s="9" t="s">
        <v>111</v>
      </c>
      <c r="G672" s="9" t="s">
        <v>71</v>
      </c>
      <c r="H672" s="9" t="s">
        <v>2471</v>
      </c>
      <c r="I672" s="8" t="s">
        <v>166</v>
      </c>
      <c r="J672" s="13" t="s">
        <v>9</v>
      </c>
      <c r="K672" s="13" t="s">
        <v>21</v>
      </c>
      <c r="L672" s="13" t="s">
        <v>44</v>
      </c>
      <c r="M672" s="8" t="s">
        <v>114</v>
      </c>
      <c r="N672" s="9">
        <v>10</v>
      </c>
      <c r="O672" s="9">
        <f t="shared" si="12"/>
        <v>10</v>
      </c>
      <c r="P672" s="8"/>
      <c r="Q672" s="8"/>
      <c r="R672" s="8"/>
      <c r="S672" s="9" t="s">
        <v>2483</v>
      </c>
      <c r="T672" s="9" t="s">
        <v>2484</v>
      </c>
      <c r="U672" s="8">
        <v>1</v>
      </c>
      <c r="V672" s="8">
        <v>15</v>
      </c>
      <c r="W672" s="8">
        <v>72</v>
      </c>
      <c r="X672" s="8">
        <v>22</v>
      </c>
      <c r="Y672" s="8" t="s">
        <v>117</v>
      </c>
      <c r="Z672" s="8" t="s">
        <v>133</v>
      </c>
      <c r="AA672" s="8" t="s">
        <v>2474</v>
      </c>
      <c r="AB672" s="17" t="s">
        <v>120</v>
      </c>
      <c r="AC672" s="17"/>
    </row>
    <row r="673" s="3" customFormat="1" ht="87" spans="1:29">
      <c r="A673" s="8">
        <f>SUBTOTAL(103,$B$6:B673)*1</f>
        <v>668</v>
      </c>
      <c r="B673" s="8" t="s">
        <v>107</v>
      </c>
      <c r="C673" s="9" t="s">
        <v>2485</v>
      </c>
      <c r="D673" s="9" t="s">
        <v>109</v>
      </c>
      <c r="E673" s="10" t="s">
        <v>110</v>
      </c>
      <c r="F673" s="9" t="s">
        <v>111</v>
      </c>
      <c r="G673" s="9" t="s">
        <v>71</v>
      </c>
      <c r="H673" s="9" t="s">
        <v>2486</v>
      </c>
      <c r="I673" s="8" t="s">
        <v>178</v>
      </c>
      <c r="J673" s="13" t="s">
        <v>9</v>
      </c>
      <c r="K673" s="13" t="s">
        <v>21</v>
      </c>
      <c r="L673" s="13" t="s">
        <v>43</v>
      </c>
      <c r="M673" s="8" t="s">
        <v>114</v>
      </c>
      <c r="N673" s="9">
        <v>40</v>
      </c>
      <c r="O673" s="9">
        <f t="shared" si="12"/>
        <v>40</v>
      </c>
      <c r="P673" s="8"/>
      <c r="Q673" s="8"/>
      <c r="R673" s="8"/>
      <c r="S673" s="9" t="s">
        <v>2487</v>
      </c>
      <c r="T673" s="9" t="s">
        <v>2488</v>
      </c>
      <c r="U673" s="8">
        <v>1</v>
      </c>
      <c r="V673" s="8">
        <v>42</v>
      </c>
      <c r="W673" s="8">
        <v>190</v>
      </c>
      <c r="X673" s="8">
        <v>26</v>
      </c>
      <c r="Y673" s="8" t="s">
        <v>117</v>
      </c>
      <c r="Z673" s="8" t="s">
        <v>118</v>
      </c>
      <c r="AA673" s="8" t="s">
        <v>2489</v>
      </c>
      <c r="AB673" s="17" t="s">
        <v>120</v>
      </c>
      <c r="AC673" s="17"/>
    </row>
    <row r="674" s="3" customFormat="1" ht="52.2" spans="1:29">
      <c r="A674" s="8">
        <f>SUBTOTAL(103,$B$6:B674)*1</f>
        <v>669</v>
      </c>
      <c r="B674" s="8" t="s">
        <v>107</v>
      </c>
      <c r="C674" s="9" t="s">
        <v>2490</v>
      </c>
      <c r="D674" s="9" t="s">
        <v>109</v>
      </c>
      <c r="E674" s="10" t="s">
        <v>110</v>
      </c>
      <c r="F674" s="9" t="s">
        <v>111</v>
      </c>
      <c r="G674" s="9" t="s">
        <v>71</v>
      </c>
      <c r="H674" s="9" t="s">
        <v>2486</v>
      </c>
      <c r="I674" s="8" t="s">
        <v>178</v>
      </c>
      <c r="J674" s="13" t="s">
        <v>127</v>
      </c>
      <c r="K674" s="13" t="s">
        <v>15</v>
      </c>
      <c r="L674" s="13" t="s">
        <v>26</v>
      </c>
      <c r="M674" s="8" t="s">
        <v>114</v>
      </c>
      <c r="N674" s="9">
        <v>60</v>
      </c>
      <c r="O674" s="9">
        <f t="shared" si="12"/>
        <v>60</v>
      </c>
      <c r="P674" s="8"/>
      <c r="Q674" s="8"/>
      <c r="R674" s="8"/>
      <c r="S674" s="9" t="s">
        <v>2491</v>
      </c>
      <c r="T674" s="9" t="s">
        <v>2492</v>
      </c>
      <c r="U674" s="8">
        <v>1</v>
      </c>
      <c r="V674" s="8">
        <v>163</v>
      </c>
      <c r="W674" s="8">
        <v>655</v>
      </c>
      <c r="X674" s="8">
        <v>68</v>
      </c>
      <c r="Y674" s="8" t="s">
        <v>117</v>
      </c>
      <c r="Z674" s="8" t="s">
        <v>118</v>
      </c>
      <c r="AA674" s="8" t="s">
        <v>2489</v>
      </c>
      <c r="AB674" s="17" t="s">
        <v>120</v>
      </c>
      <c r="AC674" s="17"/>
    </row>
    <row r="675" s="3" customFormat="1" ht="87" spans="1:29">
      <c r="A675" s="8">
        <f>SUBTOTAL(103,$B$6:B675)*1</f>
        <v>670</v>
      </c>
      <c r="B675" s="8" t="s">
        <v>107</v>
      </c>
      <c r="C675" s="9" t="s">
        <v>2493</v>
      </c>
      <c r="D675" s="9" t="s">
        <v>109</v>
      </c>
      <c r="E675" s="10" t="s">
        <v>110</v>
      </c>
      <c r="F675" s="9" t="s">
        <v>111</v>
      </c>
      <c r="G675" s="9" t="s">
        <v>71</v>
      </c>
      <c r="H675" s="9" t="s">
        <v>2494</v>
      </c>
      <c r="I675" s="8" t="s">
        <v>196</v>
      </c>
      <c r="J675" s="13" t="s">
        <v>127</v>
      </c>
      <c r="K675" s="13" t="s">
        <v>18</v>
      </c>
      <c r="L675" s="13" t="s">
        <v>38</v>
      </c>
      <c r="M675" s="8" t="s">
        <v>114</v>
      </c>
      <c r="N675" s="9">
        <v>60</v>
      </c>
      <c r="O675" s="9">
        <f t="shared" si="12"/>
        <v>60</v>
      </c>
      <c r="P675" s="8"/>
      <c r="Q675" s="8"/>
      <c r="R675" s="8"/>
      <c r="S675" s="9" t="s">
        <v>2495</v>
      </c>
      <c r="T675" s="9" t="s">
        <v>2496</v>
      </c>
      <c r="U675" s="8">
        <v>15</v>
      </c>
      <c r="V675" s="8">
        <v>120</v>
      </c>
      <c r="W675" s="8">
        <v>480</v>
      </c>
      <c r="X675" s="8">
        <v>27</v>
      </c>
      <c r="Y675" s="8" t="s">
        <v>117</v>
      </c>
      <c r="Z675" s="8" t="s">
        <v>118</v>
      </c>
      <c r="AA675" s="8" t="s">
        <v>2497</v>
      </c>
      <c r="AB675" s="17" t="s">
        <v>120</v>
      </c>
      <c r="AC675" s="17"/>
    </row>
    <row r="676" s="3" customFormat="1" ht="87" spans="1:29">
      <c r="A676" s="8">
        <f>SUBTOTAL(103,$B$6:B676)*1</f>
        <v>671</v>
      </c>
      <c r="B676" s="8" t="s">
        <v>107</v>
      </c>
      <c r="C676" s="9" t="s">
        <v>2498</v>
      </c>
      <c r="D676" s="9" t="s">
        <v>109</v>
      </c>
      <c r="E676" s="10" t="s">
        <v>110</v>
      </c>
      <c r="F676" s="9" t="s">
        <v>111</v>
      </c>
      <c r="G676" s="9" t="s">
        <v>71</v>
      </c>
      <c r="H676" s="9" t="s">
        <v>2494</v>
      </c>
      <c r="I676" s="8" t="s">
        <v>196</v>
      </c>
      <c r="J676" s="13" t="s">
        <v>9</v>
      </c>
      <c r="K676" s="13" t="s">
        <v>21</v>
      </c>
      <c r="L676" s="13" t="s">
        <v>42</v>
      </c>
      <c r="M676" s="8" t="s">
        <v>114</v>
      </c>
      <c r="N676" s="9">
        <v>30</v>
      </c>
      <c r="O676" s="9">
        <f t="shared" si="12"/>
        <v>30</v>
      </c>
      <c r="P676" s="8"/>
      <c r="Q676" s="8"/>
      <c r="R676" s="8"/>
      <c r="S676" s="9" t="s">
        <v>2499</v>
      </c>
      <c r="T676" s="9" t="s">
        <v>2500</v>
      </c>
      <c r="U676" s="8">
        <v>1</v>
      </c>
      <c r="V676" s="8">
        <v>65</v>
      </c>
      <c r="W676" s="8">
        <v>291</v>
      </c>
      <c r="X676" s="8">
        <v>96</v>
      </c>
      <c r="Y676" s="8" t="s">
        <v>117</v>
      </c>
      <c r="Z676" s="8" t="s">
        <v>118</v>
      </c>
      <c r="AA676" s="8" t="s">
        <v>2497</v>
      </c>
      <c r="AB676" s="17" t="s">
        <v>120</v>
      </c>
      <c r="AC676" s="17"/>
    </row>
    <row r="677" s="3" customFormat="1" ht="87" spans="1:29">
      <c r="A677" s="8">
        <f>SUBTOTAL(103,$B$6:B677)*1</f>
        <v>672</v>
      </c>
      <c r="B677" s="8" t="s">
        <v>107</v>
      </c>
      <c r="C677" s="9" t="s">
        <v>2501</v>
      </c>
      <c r="D677" s="9" t="s">
        <v>479</v>
      </c>
      <c r="E677" s="10" t="s">
        <v>110</v>
      </c>
      <c r="F677" s="9" t="s">
        <v>111</v>
      </c>
      <c r="G677" s="9" t="s">
        <v>71</v>
      </c>
      <c r="H677" s="9" t="s">
        <v>2494</v>
      </c>
      <c r="I677" s="8" t="s">
        <v>196</v>
      </c>
      <c r="J677" s="13" t="s">
        <v>9</v>
      </c>
      <c r="K677" s="13" t="s">
        <v>21</v>
      </c>
      <c r="L677" s="13" t="s">
        <v>42</v>
      </c>
      <c r="M677" s="8" t="s">
        <v>114</v>
      </c>
      <c r="N677" s="9">
        <v>30</v>
      </c>
      <c r="O677" s="9">
        <f t="shared" si="12"/>
        <v>30</v>
      </c>
      <c r="P677" s="8"/>
      <c r="Q677" s="8"/>
      <c r="R677" s="8"/>
      <c r="S677" s="9" t="s">
        <v>2502</v>
      </c>
      <c r="T677" s="9" t="s">
        <v>2503</v>
      </c>
      <c r="U677" s="8">
        <v>1</v>
      </c>
      <c r="V677" s="8">
        <v>536</v>
      </c>
      <c r="W677" s="8">
        <v>2345</v>
      </c>
      <c r="X677" s="8">
        <v>460</v>
      </c>
      <c r="Y677" s="8" t="s">
        <v>117</v>
      </c>
      <c r="Z677" s="8" t="s">
        <v>118</v>
      </c>
      <c r="AA677" s="8" t="s">
        <v>2497</v>
      </c>
      <c r="AB677" s="17" t="s">
        <v>120</v>
      </c>
      <c r="AC677" s="17"/>
    </row>
    <row r="678" s="3" customFormat="1" ht="87" spans="1:29">
      <c r="A678" s="8">
        <f>SUBTOTAL(103,$B$6:B678)*1</f>
        <v>673</v>
      </c>
      <c r="B678" s="8" t="s">
        <v>107</v>
      </c>
      <c r="C678" s="9" t="s">
        <v>2504</v>
      </c>
      <c r="D678" s="9" t="s">
        <v>109</v>
      </c>
      <c r="E678" s="10" t="s">
        <v>110</v>
      </c>
      <c r="F678" s="9" t="s">
        <v>111</v>
      </c>
      <c r="G678" s="9" t="s">
        <v>71</v>
      </c>
      <c r="H678" s="9" t="s">
        <v>2505</v>
      </c>
      <c r="I678" s="8" t="s">
        <v>196</v>
      </c>
      <c r="J678" s="13" t="s">
        <v>9</v>
      </c>
      <c r="K678" s="13" t="s">
        <v>21</v>
      </c>
      <c r="L678" s="13" t="s">
        <v>43</v>
      </c>
      <c r="M678" s="8" t="s">
        <v>114</v>
      </c>
      <c r="N678" s="9">
        <v>45</v>
      </c>
      <c r="O678" s="9">
        <f t="shared" si="12"/>
        <v>45</v>
      </c>
      <c r="P678" s="8"/>
      <c r="Q678" s="8"/>
      <c r="R678" s="8"/>
      <c r="S678" s="9" t="s">
        <v>2506</v>
      </c>
      <c r="T678" s="9" t="s">
        <v>2507</v>
      </c>
      <c r="U678" s="8">
        <v>1</v>
      </c>
      <c r="V678" s="8">
        <v>83</v>
      </c>
      <c r="W678" s="8">
        <v>286</v>
      </c>
      <c r="X678" s="8">
        <v>12</v>
      </c>
      <c r="Y678" s="8" t="s">
        <v>117</v>
      </c>
      <c r="Z678" s="8" t="s">
        <v>118</v>
      </c>
      <c r="AA678" s="8" t="s">
        <v>2508</v>
      </c>
      <c r="AB678" s="17" t="s">
        <v>120</v>
      </c>
      <c r="AC678" s="17"/>
    </row>
    <row r="679" s="3" customFormat="1" ht="87" spans="1:29">
      <c r="A679" s="8">
        <f>SUBTOTAL(103,$B$6:B679)*1</f>
        <v>674</v>
      </c>
      <c r="B679" s="8" t="s">
        <v>107</v>
      </c>
      <c r="C679" s="9" t="s">
        <v>2509</v>
      </c>
      <c r="D679" s="9" t="s">
        <v>109</v>
      </c>
      <c r="E679" s="10" t="s">
        <v>110</v>
      </c>
      <c r="F679" s="9" t="s">
        <v>111</v>
      </c>
      <c r="G679" s="9" t="s">
        <v>71</v>
      </c>
      <c r="H679" s="9" t="s">
        <v>2505</v>
      </c>
      <c r="I679" s="8" t="s">
        <v>196</v>
      </c>
      <c r="J679" s="13" t="s">
        <v>9</v>
      </c>
      <c r="K679" s="13" t="s">
        <v>21</v>
      </c>
      <c r="L679" s="13" t="s">
        <v>43</v>
      </c>
      <c r="M679" s="8" t="s">
        <v>114</v>
      </c>
      <c r="N679" s="9">
        <v>22.5</v>
      </c>
      <c r="O679" s="9">
        <f t="shared" si="12"/>
        <v>22.5</v>
      </c>
      <c r="P679" s="8"/>
      <c r="Q679" s="8"/>
      <c r="R679" s="8"/>
      <c r="S679" s="9" t="s">
        <v>2510</v>
      </c>
      <c r="T679" s="9" t="s">
        <v>2511</v>
      </c>
      <c r="U679" s="8">
        <v>1</v>
      </c>
      <c r="V679" s="8">
        <v>21</v>
      </c>
      <c r="W679" s="8">
        <v>96</v>
      </c>
      <c r="X679" s="8">
        <v>8</v>
      </c>
      <c r="Y679" s="8" t="s">
        <v>117</v>
      </c>
      <c r="Z679" s="8" t="s">
        <v>118</v>
      </c>
      <c r="AA679" s="8" t="s">
        <v>2508</v>
      </c>
      <c r="AB679" s="17" t="s">
        <v>120</v>
      </c>
      <c r="AC679" s="17"/>
    </row>
    <row r="680" s="3" customFormat="1" ht="87" spans="1:29">
      <c r="A680" s="8">
        <f>SUBTOTAL(103,$B$6:B680)*1</f>
        <v>675</v>
      </c>
      <c r="B680" s="8" t="s">
        <v>107</v>
      </c>
      <c r="C680" s="9" t="s">
        <v>2512</v>
      </c>
      <c r="D680" s="9" t="s">
        <v>109</v>
      </c>
      <c r="E680" s="10" t="s">
        <v>110</v>
      </c>
      <c r="F680" s="9" t="s">
        <v>111</v>
      </c>
      <c r="G680" s="9" t="s">
        <v>71</v>
      </c>
      <c r="H680" s="9" t="s">
        <v>2513</v>
      </c>
      <c r="I680" s="8" t="s">
        <v>196</v>
      </c>
      <c r="J680" s="13" t="s">
        <v>9</v>
      </c>
      <c r="K680" s="13" t="s">
        <v>21</v>
      </c>
      <c r="L680" s="13" t="s">
        <v>45</v>
      </c>
      <c r="M680" s="8" t="s">
        <v>114</v>
      </c>
      <c r="N680" s="9">
        <v>65</v>
      </c>
      <c r="O680" s="9">
        <f t="shared" si="12"/>
        <v>65</v>
      </c>
      <c r="P680" s="8"/>
      <c r="Q680" s="8"/>
      <c r="R680" s="8"/>
      <c r="S680" s="9" t="s">
        <v>2514</v>
      </c>
      <c r="T680" s="9" t="s">
        <v>2515</v>
      </c>
      <c r="U680" s="8">
        <v>1</v>
      </c>
      <c r="V680" s="8">
        <v>300</v>
      </c>
      <c r="W680" s="8">
        <v>1100</v>
      </c>
      <c r="X680" s="8">
        <v>85</v>
      </c>
      <c r="Y680" s="8" t="s">
        <v>117</v>
      </c>
      <c r="Z680" s="8" t="s">
        <v>118</v>
      </c>
      <c r="AA680" s="8" t="s">
        <v>2516</v>
      </c>
      <c r="AB680" s="17" t="s">
        <v>120</v>
      </c>
      <c r="AC680" s="17"/>
    </row>
    <row r="681" s="3" customFormat="1" ht="52.2" spans="1:29">
      <c r="A681" s="8">
        <f>SUBTOTAL(103,$B$6:B681)*1</f>
        <v>676</v>
      </c>
      <c r="B681" s="8" t="s">
        <v>107</v>
      </c>
      <c r="C681" s="9" t="s">
        <v>2517</v>
      </c>
      <c r="D681" s="9" t="s">
        <v>109</v>
      </c>
      <c r="E681" s="10" t="s">
        <v>110</v>
      </c>
      <c r="F681" s="9" t="s">
        <v>111</v>
      </c>
      <c r="G681" s="9" t="s">
        <v>71</v>
      </c>
      <c r="H681" s="9" t="s">
        <v>2518</v>
      </c>
      <c r="I681" s="8" t="s">
        <v>196</v>
      </c>
      <c r="J681" s="13" t="s">
        <v>127</v>
      </c>
      <c r="K681" s="13" t="s">
        <v>15</v>
      </c>
      <c r="L681" s="13" t="s">
        <v>27</v>
      </c>
      <c r="M681" s="8" t="s">
        <v>114</v>
      </c>
      <c r="N681" s="9">
        <v>36</v>
      </c>
      <c r="O681" s="9">
        <f t="shared" si="12"/>
        <v>36</v>
      </c>
      <c r="P681" s="8"/>
      <c r="Q681" s="8"/>
      <c r="R681" s="8"/>
      <c r="S681" s="9" t="s">
        <v>2519</v>
      </c>
      <c r="T681" s="9" t="s">
        <v>2520</v>
      </c>
      <c r="U681" s="8">
        <v>1</v>
      </c>
      <c r="V681" s="8">
        <v>242</v>
      </c>
      <c r="W681" s="8">
        <v>1075</v>
      </c>
      <c r="X681" s="8">
        <v>25</v>
      </c>
      <c r="Y681" s="8" t="s">
        <v>117</v>
      </c>
      <c r="Z681" s="8" t="s">
        <v>118</v>
      </c>
      <c r="AA681" s="8" t="s">
        <v>2521</v>
      </c>
      <c r="AB681" s="17" t="s">
        <v>120</v>
      </c>
      <c r="AC681" s="17"/>
    </row>
    <row r="682" s="3" customFormat="1" ht="87" spans="1:29">
      <c r="A682" s="8">
        <f>SUBTOTAL(103,$B$6:B682)*1</f>
        <v>677</v>
      </c>
      <c r="B682" s="8" t="s">
        <v>107</v>
      </c>
      <c r="C682" s="9" t="s">
        <v>2522</v>
      </c>
      <c r="D682" s="9" t="s">
        <v>109</v>
      </c>
      <c r="E682" s="10" t="s">
        <v>110</v>
      </c>
      <c r="F682" s="9" t="s">
        <v>111</v>
      </c>
      <c r="G682" s="9" t="s">
        <v>71</v>
      </c>
      <c r="H682" s="9" t="s">
        <v>2523</v>
      </c>
      <c r="I682" s="8" t="s">
        <v>196</v>
      </c>
      <c r="J682" s="13" t="s">
        <v>127</v>
      </c>
      <c r="K682" s="13" t="s">
        <v>15</v>
      </c>
      <c r="L682" s="13" t="s">
        <v>27</v>
      </c>
      <c r="M682" s="8" t="s">
        <v>114</v>
      </c>
      <c r="N682" s="9">
        <v>45</v>
      </c>
      <c r="O682" s="9">
        <f t="shared" si="12"/>
        <v>45</v>
      </c>
      <c r="P682" s="8"/>
      <c r="Q682" s="8"/>
      <c r="R682" s="8"/>
      <c r="S682" s="9" t="s">
        <v>2524</v>
      </c>
      <c r="T682" s="9" t="s">
        <v>2525</v>
      </c>
      <c r="U682" s="8">
        <v>1</v>
      </c>
      <c r="V682" s="8">
        <v>241</v>
      </c>
      <c r="W682" s="8">
        <v>892</v>
      </c>
      <c r="X682" s="8">
        <v>185</v>
      </c>
      <c r="Y682" s="8" t="s">
        <v>117</v>
      </c>
      <c r="Z682" s="8" t="s">
        <v>118</v>
      </c>
      <c r="AA682" s="8" t="s">
        <v>2526</v>
      </c>
      <c r="AB682" s="17" t="s">
        <v>120</v>
      </c>
      <c r="AC682" s="17"/>
    </row>
    <row r="683" s="3" customFormat="1" ht="87" spans="1:29">
      <c r="A683" s="8">
        <f>SUBTOTAL(103,$B$6:B683)*1</f>
        <v>678</v>
      </c>
      <c r="B683" s="8" t="s">
        <v>107</v>
      </c>
      <c r="C683" s="9" t="s">
        <v>2527</v>
      </c>
      <c r="D683" s="9" t="s">
        <v>109</v>
      </c>
      <c r="E683" s="10" t="s">
        <v>110</v>
      </c>
      <c r="F683" s="9" t="s">
        <v>111</v>
      </c>
      <c r="G683" s="9" t="s">
        <v>71</v>
      </c>
      <c r="H683" s="9" t="s">
        <v>2523</v>
      </c>
      <c r="I683" s="8" t="s">
        <v>196</v>
      </c>
      <c r="J683" s="13" t="s">
        <v>127</v>
      </c>
      <c r="K683" s="13" t="s">
        <v>15</v>
      </c>
      <c r="L683" s="13" t="s">
        <v>27</v>
      </c>
      <c r="M683" s="8" t="s">
        <v>114</v>
      </c>
      <c r="N683" s="9">
        <v>50</v>
      </c>
      <c r="O683" s="9">
        <f t="shared" si="12"/>
        <v>50</v>
      </c>
      <c r="P683" s="8"/>
      <c r="Q683" s="8"/>
      <c r="R683" s="8"/>
      <c r="S683" s="9" t="s">
        <v>2528</v>
      </c>
      <c r="T683" s="9" t="s">
        <v>2529</v>
      </c>
      <c r="U683" s="8">
        <v>1</v>
      </c>
      <c r="V683" s="8">
        <v>241</v>
      </c>
      <c r="W683" s="8">
        <v>892</v>
      </c>
      <c r="X683" s="8">
        <v>185</v>
      </c>
      <c r="Y683" s="8" t="s">
        <v>117</v>
      </c>
      <c r="Z683" s="8" t="s">
        <v>118</v>
      </c>
      <c r="AA683" s="8" t="s">
        <v>2526</v>
      </c>
      <c r="AB683" s="17" t="s">
        <v>120</v>
      </c>
      <c r="AC683" s="17"/>
    </row>
    <row r="684" s="3" customFormat="1" ht="87" spans="1:29">
      <c r="A684" s="8">
        <f>SUBTOTAL(103,$B$6:B684)*1</f>
        <v>679</v>
      </c>
      <c r="B684" s="8" t="s">
        <v>107</v>
      </c>
      <c r="C684" s="9" t="s">
        <v>2530</v>
      </c>
      <c r="D684" s="9" t="s">
        <v>109</v>
      </c>
      <c r="E684" s="10" t="s">
        <v>110</v>
      </c>
      <c r="F684" s="9" t="s">
        <v>111</v>
      </c>
      <c r="G684" s="9" t="s">
        <v>71</v>
      </c>
      <c r="H684" s="9" t="s">
        <v>2523</v>
      </c>
      <c r="I684" s="8" t="s">
        <v>196</v>
      </c>
      <c r="J684" s="13" t="s">
        <v>127</v>
      </c>
      <c r="K684" s="13" t="s">
        <v>7</v>
      </c>
      <c r="L684" s="13" t="s">
        <v>7</v>
      </c>
      <c r="M684" s="8" t="s">
        <v>114</v>
      </c>
      <c r="N684" s="9">
        <v>7</v>
      </c>
      <c r="O684" s="9">
        <f t="shared" si="12"/>
        <v>7</v>
      </c>
      <c r="P684" s="8"/>
      <c r="Q684" s="8"/>
      <c r="R684" s="8"/>
      <c r="S684" s="9" t="s">
        <v>2531</v>
      </c>
      <c r="T684" s="9" t="s">
        <v>2532</v>
      </c>
      <c r="U684" s="8">
        <v>1</v>
      </c>
      <c r="V684" s="8">
        <v>241</v>
      </c>
      <c r="W684" s="8">
        <v>892</v>
      </c>
      <c r="X684" s="8">
        <v>185</v>
      </c>
      <c r="Y684" s="8" t="s">
        <v>117</v>
      </c>
      <c r="Z684" s="8" t="s">
        <v>118</v>
      </c>
      <c r="AA684" s="8" t="s">
        <v>2526</v>
      </c>
      <c r="AB684" s="17" t="s">
        <v>120</v>
      </c>
      <c r="AC684" s="17"/>
    </row>
    <row r="685" s="3" customFormat="1" ht="87" spans="1:29">
      <c r="A685" s="8">
        <f>SUBTOTAL(103,$B$6:B685)*1</f>
        <v>680</v>
      </c>
      <c r="B685" s="8" t="s">
        <v>107</v>
      </c>
      <c r="C685" s="9" t="s">
        <v>2533</v>
      </c>
      <c r="D685" s="9" t="s">
        <v>109</v>
      </c>
      <c r="E685" s="10" t="s">
        <v>110</v>
      </c>
      <c r="F685" s="9" t="s">
        <v>111</v>
      </c>
      <c r="G685" s="9" t="s">
        <v>71</v>
      </c>
      <c r="H685" s="9" t="s">
        <v>2523</v>
      </c>
      <c r="I685" s="8" t="s">
        <v>196</v>
      </c>
      <c r="J685" s="13" t="s">
        <v>9</v>
      </c>
      <c r="K685" s="13" t="s">
        <v>21</v>
      </c>
      <c r="L685" s="13" t="s">
        <v>45</v>
      </c>
      <c r="M685" s="8" t="s">
        <v>114</v>
      </c>
      <c r="N685" s="9">
        <v>34</v>
      </c>
      <c r="O685" s="9">
        <f t="shared" si="12"/>
        <v>34</v>
      </c>
      <c r="P685" s="8"/>
      <c r="Q685" s="8"/>
      <c r="R685" s="8"/>
      <c r="S685" s="9" t="s">
        <v>2534</v>
      </c>
      <c r="T685" s="9" t="s">
        <v>2535</v>
      </c>
      <c r="U685" s="8">
        <v>1</v>
      </c>
      <c r="V685" s="8">
        <v>66</v>
      </c>
      <c r="W685" s="8">
        <v>256</v>
      </c>
      <c r="X685" s="8">
        <v>35</v>
      </c>
      <c r="Y685" s="8" t="s">
        <v>117</v>
      </c>
      <c r="Z685" s="8" t="s">
        <v>118</v>
      </c>
      <c r="AA685" s="8" t="s">
        <v>2526</v>
      </c>
      <c r="AB685" s="17" t="s">
        <v>120</v>
      </c>
      <c r="AC685" s="17"/>
    </row>
    <row r="686" s="3" customFormat="1" ht="87" spans="1:29">
      <c r="A686" s="8">
        <f>SUBTOTAL(103,$B$6:B686)*1</f>
        <v>681</v>
      </c>
      <c r="B686" s="8" t="s">
        <v>107</v>
      </c>
      <c r="C686" s="9" t="s">
        <v>2536</v>
      </c>
      <c r="D686" s="9" t="s">
        <v>109</v>
      </c>
      <c r="E686" s="10" t="s">
        <v>110</v>
      </c>
      <c r="F686" s="9" t="s">
        <v>111</v>
      </c>
      <c r="G686" s="9" t="s">
        <v>71</v>
      </c>
      <c r="H686" s="9" t="s">
        <v>2523</v>
      </c>
      <c r="I686" s="8" t="s">
        <v>196</v>
      </c>
      <c r="J686" s="13" t="s">
        <v>9</v>
      </c>
      <c r="K686" s="13" t="s">
        <v>21</v>
      </c>
      <c r="L686" s="13" t="s">
        <v>43</v>
      </c>
      <c r="M686" s="8" t="s">
        <v>114</v>
      </c>
      <c r="N686" s="9">
        <v>20</v>
      </c>
      <c r="O686" s="9">
        <f t="shared" si="12"/>
        <v>20</v>
      </c>
      <c r="P686" s="8"/>
      <c r="Q686" s="8"/>
      <c r="R686" s="8"/>
      <c r="S686" s="9" t="s">
        <v>2537</v>
      </c>
      <c r="T686" s="9" t="s">
        <v>2538</v>
      </c>
      <c r="U686" s="8">
        <v>1</v>
      </c>
      <c r="V686" s="8">
        <v>32</v>
      </c>
      <c r="W686" s="8">
        <v>78</v>
      </c>
      <c r="X686" s="8">
        <v>22</v>
      </c>
      <c r="Y686" s="8" t="s">
        <v>117</v>
      </c>
      <c r="Z686" s="8" t="s">
        <v>118</v>
      </c>
      <c r="AA686" s="8" t="s">
        <v>2526</v>
      </c>
      <c r="AB686" s="17" t="s">
        <v>120</v>
      </c>
      <c r="AC686" s="17"/>
    </row>
    <row r="687" s="3" customFormat="1" ht="87" spans="1:29">
      <c r="A687" s="8">
        <f>SUBTOTAL(103,$B$6:B687)*1</f>
        <v>682</v>
      </c>
      <c r="B687" s="8" t="s">
        <v>107</v>
      </c>
      <c r="C687" s="9" t="s">
        <v>2539</v>
      </c>
      <c r="D687" s="9" t="s">
        <v>227</v>
      </c>
      <c r="E687" s="10" t="s">
        <v>110</v>
      </c>
      <c r="F687" s="9" t="s">
        <v>111</v>
      </c>
      <c r="G687" s="9" t="s">
        <v>71</v>
      </c>
      <c r="H687" s="9" t="s">
        <v>2540</v>
      </c>
      <c r="I687" s="8" t="s">
        <v>196</v>
      </c>
      <c r="J687" s="13" t="s">
        <v>9</v>
      </c>
      <c r="K687" s="13" t="s">
        <v>21</v>
      </c>
      <c r="L687" s="13" t="s">
        <v>42</v>
      </c>
      <c r="M687" s="8" t="s">
        <v>114</v>
      </c>
      <c r="N687" s="9">
        <v>1</v>
      </c>
      <c r="O687" s="9">
        <f t="shared" si="12"/>
        <v>1</v>
      </c>
      <c r="P687" s="8"/>
      <c r="Q687" s="8"/>
      <c r="R687" s="8"/>
      <c r="S687" s="9" t="s">
        <v>2541</v>
      </c>
      <c r="T687" s="9" t="s">
        <v>2542</v>
      </c>
      <c r="U687" s="8">
        <v>1</v>
      </c>
      <c r="V687" s="8">
        <v>56</v>
      </c>
      <c r="W687" s="8">
        <v>191</v>
      </c>
      <c r="X687" s="8">
        <v>33</v>
      </c>
      <c r="Y687" s="8" t="s">
        <v>117</v>
      </c>
      <c r="Z687" s="8" t="s">
        <v>118</v>
      </c>
      <c r="AA687" s="8" t="s">
        <v>2543</v>
      </c>
      <c r="AB687" s="17" t="s">
        <v>120</v>
      </c>
      <c r="AC687" s="17"/>
    </row>
    <row r="688" s="3" customFormat="1" ht="87" spans="1:29">
      <c r="A688" s="8">
        <f>SUBTOTAL(103,$B$6:B688)*1</f>
        <v>683</v>
      </c>
      <c r="B688" s="8" t="s">
        <v>107</v>
      </c>
      <c r="C688" s="9" t="s">
        <v>2544</v>
      </c>
      <c r="D688" s="9" t="s">
        <v>227</v>
      </c>
      <c r="E688" s="10" t="s">
        <v>110</v>
      </c>
      <c r="F688" s="9" t="s">
        <v>111</v>
      </c>
      <c r="G688" s="9" t="s">
        <v>71</v>
      </c>
      <c r="H688" s="9" t="s">
        <v>2540</v>
      </c>
      <c r="I688" s="8" t="s">
        <v>196</v>
      </c>
      <c r="J688" s="13" t="s">
        <v>9</v>
      </c>
      <c r="K688" s="13" t="s">
        <v>21</v>
      </c>
      <c r="L688" s="13" t="s">
        <v>45</v>
      </c>
      <c r="M688" s="8" t="s">
        <v>114</v>
      </c>
      <c r="N688" s="9">
        <v>0.5</v>
      </c>
      <c r="O688" s="9">
        <f t="shared" si="12"/>
        <v>0.5</v>
      </c>
      <c r="P688" s="8"/>
      <c r="Q688" s="8"/>
      <c r="R688" s="8"/>
      <c r="S688" s="9" t="s">
        <v>2545</v>
      </c>
      <c r="T688" s="9" t="s">
        <v>2546</v>
      </c>
      <c r="U688" s="8">
        <v>1</v>
      </c>
      <c r="V688" s="8">
        <v>54</v>
      </c>
      <c r="W688" s="8">
        <v>193</v>
      </c>
      <c r="X688" s="8">
        <v>49</v>
      </c>
      <c r="Y688" s="8" t="s">
        <v>117</v>
      </c>
      <c r="Z688" s="8" t="s">
        <v>118</v>
      </c>
      <c r="AA688" s="8" t="s">
        <v>2543</v>
      </c>
      <c r="AB688" s="17" t="s">
        <v>120</v>
      </c>
      <c r="AC688" s="17"/>
    </row>
    <row r="689" s="3" customFormat="1" ht="69.6" spans="1:29">
      <c r="A689" s="8">
        <f>SUBTOTAL(103,$B$6:B689)*1</f>
        <v>684</v>
      </c>
      <c r="B689" s="8" t="s">
        <v>107</v>
      </c>
      <c r="C689" s="9" t="s">
        <v>2547</v>
      </c>
      <c r="D689" s="9" t="s">
        <v>109</v>
      </c>
      <c r="E689" s="10" t="s">
        <v>110</v>
      </c>
      <c r="F689" s="9" t="s">
        <v>111</v>
      </c>
      <c r="G689" s="9" t="s">
        <v>71</v>
      </c>
      <c r="H689" s="9" t="s">
        <v>2540</v>
      </c>
      <c r="I689" s="8" t="s">
        <v>196</v>
      </c>
      <c r="J689" s="13" t="s">
        <v>9</v>
      </c>
      <c r="K689" s="13" t="s">
        <v>23</v>
      </c>
      <c r="L689" s="13" t="s">
        <v>49</v>
      </c>
      <c r="M689" s="8" t="s">
        <v>114</v>
      </c>
      <c r="N689" s="9">
        <v>5</v>
      </c>
      <c r="O689" s="9">
        <f t="shared" si="12"/>
        <v>5</v>
      </c>
      <c r="P689" s="8"/>
      <c r="Q689" s="8"/>
      <c r="R689" s="8"/>
      <c r="S689" s="9" t="s">
        <v>2548</v>
      </c>
      <c r="T689" s="9" t="s">
        <v>2549</v>
      </c>
      <c r="U689" s="8">
        <v>1</v>
      </c>
      <c r="V689" s="8">
        <v>187</v>
      </c>
      <c r="W689" s="8">
        <v>726</v>
      </c>
      <c r="X689" s="8">
        <v>147</v>
      </c>
      <c r="Y689" s="8" t="s">
        <v>117</v>
      </c>
      <c r="Z689" s="8" t="s">
        <v>118</v>
      </c>
      <c r="AA689" s="8" t="s">
        <v>2543</v>
      </c>
      <c r="AB689" s="17" t="s">
        <v>120</v>
      </c>
      <c r="AC689" s="17"/>
    </row>
    <row r="690" s="3" customFormat="1" ht="87" spans="1:29">
      <c r="A690" s="8">
        <f>SUBTOTAL(103,$B$6:B690)*1</f>
        <v>685</v>
      </c>
      <c r="B690" s="8" t="s">
        <v>107</v>
      </c>
      <c r="C690" s="9" t="s">
        <v>2550</v>
      </c>
      <c r="D690" s="9" t="s">
        <v>109</v>
      </c>
      <c r="E690" s="10" t="s">
        <v>110</v>
      </c>
      <c r="F690" s="9" t="s">
        <v>111</v>
      </c>
      <c r="G690" s="9" t="s">
        <v>71</v>
      </c>
      <c r="H690" s="9" t="s">
        <v>2540</v>
      </c>
      <c r="I690" s="8" t="s">
        <v>196</v>
      </c>
      <c r="J690" s="13" t="s">
        <v>9</v>
      </c>
      <c r="K690" s="13" t="s">
        <v>21</v>
      </c>
      <c r="L690" s="13" t="s">
        <v>44</v>
      </c>
      <c r="M690" s="8" t="s">
        <v>114</v>
      </c>
      <c r="N690" s="9">
        <v>20</v>
      </c>
      <c r="O690" s="9">
        <f t="shared" si="12"/>
        <v>20</v>
      </c>
      <c r="P690" s="8"/>
      <c r="Q690" s="8"/>
      <c r="R690" s="8"/>
      <c r="S690" s="9" t="s">
        <v>2551</v>
      </c>
      <c r="T690" s="9" t="s">
        <v>2552</v>
      </c>
      <c r="U690" s="8">
        <v>1</v>
      </c>
      <c r="V690" s="8">
        <v>187</v>
      </c>
      <c r="W690" s="8">
        <v>726</v>
      </c>
      <c r="X690" s="8">
        <v>147</v>
      </c>
      <c r="Y690" s="8" t="s">
        <v>117</v>
      </c>
      <c r="Z690" s="8" t="s">
        <v>133</v>
      </c>
      <c r="AA690" s="8" t="s">
        <v>2543</v>
      </c>
      <c r="AB690" s="17" t="s">
        <v>120</v>
      </c>
      <c r="AC690" s="17"/>
    </row>
    <row r="691" s="3" customFormat="1" ht="87" spans="1:29">
      <c r="A691" s="8">
        <f>SUBTOTAL(103,$B$6:B691)*1</f>
        <v>686</v>
      </c>
      <c r="B691" s="8" t="s">
        <v>107</v>
      </c>
      <c r="C691" s="9" t="s">
        <v>2553</v>
      </c>
      <c r="D691" s="9" t="s">
        <v>109</v>
      </c>
      <c r="E691" s="10" t="s">
        <v>110</v>
      </c>
      <c r="F691" s="9" t="s">
        <v>111</v>
      </c>
      <c r="G691" s="9" t="s">
        <v>71</v>
      </c>
      <c r="H691" s="9" t="s">
        <v>2554</v>
      </c>
      <c r="I691" s="8" t="s">
        <v>178</v>
      </c>
      <c r="J691" s="13" t="s">
        <v>9</v>
      </c>
      <c r="K691" s="13" t="s">
        <v>21</v>
      </c>
      <c r="L691" s="13" t="s">
        <v>45</v>
      </c>
      <c r="M691" s="8" t="s">
        <v>114</v>
      </c>
      <c r="N691" s="9">
        <v>33</v>
      </c>
      <c r="O691" s="9">
        <f t="shared" si="12"/>
        <v>33</v>
      </c>
      <c r="P691" s="8"/>
      <c r="Q691" s="8"/>
      <c r="R691" s="8"/>
      <c r="S691" s="9" t="s">
        <v>2555</v>
      </c>
      <c r="T691" s="9" t="s">
        <v>2556</v>
      </c>
      <c r="U691" s="8">
        <v>1</v>
      </c>
      <c r="V691" s="8">
        <v>50</v>
      </c>
      <c r="W691" s="8">
        <v>237</v>
      </c>
      <c r="X691" s="8">
        <v>73</v>
      </c>
      <c r="Y691" s="8" t="s">
        <v>117</v>
      </c>
      <c r="Z691" s="8" t="s">
        <v>118</v>
      </c>
      <c r="AA691" s="8" t="s">
        <v>2557</v>
      </c>
      <c r="AB691" s="17" t="s">
        <v>120</v>
      </c>
      <c r="AC691" s="17"/>
    </row>
    <row r="692" s="3" customFormat="1" ht="69.6" spans="1:29">
      <c r="A692" s="8">
        <f>SUBTOTAL(103,$B$6:B692)*1</f>
        <v>687</v>
      </c>
      <c r="B692" s="8" t="s">
        <v>107</v>
      </c>
      <c r="C692" s="9" t="s">
        <v>2558</v>
      </c>
      <c r="D692" s="9" t="s">
        <v>109</v>
      </c>
      <c r="E692" s="10" t="s">
        <v>110</v>
      </c>
      <c r="F692" s="9" t="s">
        <v>111</v>
      </c>
      <c r="G692" s="9" t="s">
        <v>71</v>
      </c>
      <c r="H692" s="9" t="s">
        <v>2559</v>
      </c>
      <c r="I692" s="8"/>
      <c r="J692" s="13" t="s">
        <v>127</v>
      </c>
      <c r="K692" s="13" t="s">
        <v>17</v>
      </c>
      <c r="L692" s="13" t="s">
        <v>35</v>
      </c>
      <c r="M692" s="8" t="s">
        <v>114</v>
      </c>
      <c r="N692" s="9">
        <v>67</v>
      </c>
      <c r="O692" s="9">
        <f t="shared" si="12"/>
        <v>67</v>
      </c>
      <c r="P692" s="8"/>
      <c r="Q692" s="8"/>
      <c r="R692" s="8"/>
      <c r="S692" s="9" t="s">
        <v>2560</v>
      </c>
      <c r="T692" s="9" t="s">
        <v>2561</v>
      </c>
      <c r="U692" s="8">
        <v>1</v>
      </c>
      <c r="V692" s="8">
        <v>99</v>
      </c>
      <c r="W692" s="8">
        <v>418</v>
      </c>
      <c r="X692" s="8">
        <v>124</v>
      </c>
      <c r="Y692" s="8" t="s">
        <v>117</v>
      </c>
      <c r="Z692" s="8" t="s">
        <v>118</v>
      </c>
      <c r="AA692" s="8" t="s">
        <v>2562</v>
      </c>
      <c r="AB692" s="17" t="s">
        <v>120</v>
      </c>
      <c r="AC692" s="17"/>
    </row>
    <row r="693" s="3" customFormat="1" ht="87" spans="1:29">
      <c r="A693" s="8">
        <f>SUBTOTAL(103,$B$6:B693)*1</f>
        <v>688</v>
      </c>
      <c r="B693" s="8" t="s">
        <v>107</v>
      </c>
      <c r="C693" s="9" t="s">
        <v>2563</v>
      </c>
      <c r="D693" s="9" t="s">
        <v>109</v>
      </c>
      <c r="E693" s="10" t="s">
        <v>110</v>
      </c>
      <c r="F693" s="9" t="s">
        <v>111</v>
      </c>
      <c r="G693" s="9" t="s">
        <v>71</v>
      </c>
      <c r="H693" s="9" t="s">
        <v>2564</v>
      </c>
      <c r="I693" s="8" t="s">
        <v>303</v>
      </c>
      <c r="J693" s="13" t="s">
        <v>127</v>
      </c>
      <c r="K693" s="13" t="s">
        <v>17</v>
      </c>
      <c r="L693" s="13" t="s">
        <v>35</v>
      </c>
      <c r="M693" s="8" t="s">
        <v>114</v>
      </c>
      <c r="N693" s="9">
        <v>195</v>
      </c>
      <c r="O693" s="9">
        <f t="shared" ref="O693:O756" si="13">N693</f>
        <v>195</v>
      </c>
      <c r="P693" s="8"/>
      <c r="Q693" s="8"/>
      <c r="R693" s="8"/>
      <c r="S693" s="9" t="s">
        <v>2565</v>
      </c>
      <c r="T693" s="9" t="s">
        <v>2496</v>
      </c>
      <c r="U693" s="8">
        <v>15</v>
      </c>
      <c r="V693" s="8">
        <v>120</v>
      </c>
      <c r="W693" s="8">
        <v>480</v>
      </c>
      <c r="X693" s="8">
        <v>27</v>
      </c>
      <c r="Y693" s="8" t="s">
        <v>117</v>
      </c>
      <c r="Z693" s="8" t="s">
        <v>118</v>
      </c>
      <c r="AA693" s="8" t="s">
        <v>2566</v>
      </c>
      <c r="AB693" s="17" t="s">
        <v>120</v>
      </c>
      <c r="AC693" s="17"/>
    </row>
    <row r="694" s="3" customFormat="1" ht="87" spans="1:29">
      <c r="A694" s="8">
        <f>SUBTOTAL(103,$B$6:B694)*1</f>
        <v>689</v>
      </c>
      <c r="B694" s="8" t="s">
        <v>107</v>
      </c>
      <c r="C694" s="9" t="s">
        <v>2567</v>
      </c>
      <c r="D694" s="9" t="s">
        <v>109</v>
      </c>
      <c r="E694" s="10" t="s">
        <v>110</v>
      </c>
      <c r="F694" s="9" t="s">
        <v>111</v>
      </c>
      <c r="G694" s="9" t="s">
        <v>71</v>
      </c>
      <c r="H694" s="9" t="s">
        <v>2564</v>
      </c>
      <c r="I694" s="8" t="s">
        <v>303</v>
      </c>
      <c r="J694" s="13" t="s">
        <v>9</v>
      </c>
      <c r="K694" s="13" t="s">
        <v>21</v>
      </c>
      <c r="L694" s="13" t="s">
        <v>45</v>
      </c>
      <c r="M694" s="8" t="s">
        <v>114</v>
      </c>
      <c r="N694" s="9">
        <v>15</v>
      </c>
      <c r="O694" s="9">
        <f t="shared" si="13"/>
        <v>15</v>
      </c>
      <c r="P694" s="8"/>
      <c r="Q694" s="8"/>
      <c r="R694" s="8"/>
      <c r="S694" s="9" t="s">
        <v>2568</v>
      </c>
      <c r="T694" s="9" t="s">
        <v>2569</v>
      </c>
      <c r="U694" s="8">
        <v>4</v>
      </c>
      <c r="V694" s="8">
        <v>150</v>
      </c>
      <c r="W694" s="8">
        <v>450</v>
      </c>
      <c r="X694" s="8">
        <v>17</v>
      </c>
      <c r="Y694" s="8" t="s">
        <v>117</v>
      </c>
      <c r="Z694" s="8" t="s">
        <v>118</v>
      </c>
      <c r="AA694" s="8" t="s">
        <v>2566</v>
      </c>
      <c r="AB694" s="17" t="s">
        <v>120</v>
      </c>
      <c r="AC694" s="17"/>
    </row>
    <row r="695" s="3" customFormat="1" ht="87" spans="1:29">
      <c r="A695" s="8">
        <f>SUBTOTAL(103,$B$6:B695)*1</f>
        <v>690</v>
      </c>
      <c r="B695" s="8" t="s">
        <v>107</v>
      </c>
      <c r="C695" s="9" t="s">
        <v>2570</v>
      </c>
      <c r="D695" s="9" t="s">
        <v>109</v>
      </c>
      <c r="E695" s="10" t="s">
        <v>110</v>
      </c>
      <c r="F695" s="9" t="s">
        <v>111</v>
      </c>
      <c r="G695" s="9" t="s">
        <v>71</v>
      </c>
      <c r="H695" s="9" t="s">
        <v>2564</v>
      </c>
      <c r="I695" s="8" t="s">
        <v>303</v>
      </c>
      <c r="J695" s="13" t="s">
        <v>9</v>
      </c>
      <c r="K695" s="13" t="s">
        <v>21</v>
      </c>
      <c r="L695" s="13" t="s">
        <v>42</v>
      </c>
      <c r="M695" s="8" t="s">
        <v>114</v>
      </c>
      <c r="N695" s="9">
        <v>25</v>
      </c>
      <c r="O695" s="9">
        <f t="shared" si="13"/>
        <v>25</v>
      </c>
      <c r="P695" s="8"/>
      <c r="Q695" s="8"/>
      <c r="R695" s="8"/>
      <c r="S695" s="9" t="s">
        <v>2571</v>
      </c>
      <c r="T695" s="9" t="s">
        <v>2572</v>
      </c>
      <c r="U695" s="8">
        <v>2</v>
      </c>
      <c r="V695" s="8">
        <v>42</v>
      </c>
      <c r="W695" s="8">
        <v>163</v>
      </c>
      <c r="X695" s="8">
        <v>6</v>
      </c>
      <c r="Y695" s="8" t="s">
        <v>117</v>
      </c>
      <c r="Z695" s="8" t="s">
        <v>118</v>
      </c>
      <c r="AA695" s="8" t="s">
        <v>2566</v>
      </c>
      <c r="AB695" s="17" t="s">
        <v>120</v>
      </c>
      <c r="AC695" s="17"/>
    </row>
    <row r="696" s="3" customFormat="1" ht="69.6" spans="1:29">
      <c r="A696" s="8">
        <f>SUBTOTAL(103,$B$6:B696)*1</f>
        <v>691</v>
      </c>
      <c r="B696" s="8" t="s">
        <v>107</v>
      </c>
      <c r="C696" s="9" t="s">
        <v>2573</v>
      </c>
      <c r="D696" s="9" t="s">
        <v>227</v>
      </c>
      <c r="E696" s="10" t="s">
        <v>110</v>
      </c>
      <c r="F696" s="9" t="s">
        <v>111</v>
      </c>
      <c r="G696" s="9" t="s">
        <v>71</v>
      </c>
      <c r="H696" s="9" t="s">
        <v>2574</v>
      </c>
      <c r="I696" s="8" t="s">
        <v>178</v>
      </c>
      <c r="J696" s="13" t="s">
        <v>127</v>
      </c>
      <c r="K696" s="13" t="s">
        <v>15</v>
      </c>
      <c r="L696" s="13" t="s">
        <v>27</v>
      </c>
      <c r="M696" s="8" t="s">
        <v>114</v>
      </c>
      <c r="N696" s="9">
        <v>100</v>
      </c>
      <c r="O696" s="9">
        <f t="shared" si="13"/>
        <v>100</v>
      </c>
      <c r="P696" s="8"/>
      <c r="Q696" s="8"/>
      <c r="R696" s="8"/>
      <c r="S696" s="9" t="s">
        <v>2575</v>
      </c>
      <c r="T696" s="9" t="s">
        <v>2576</v>
      </c>
      <c r="U696" s="8">
        <v>1</v>
      </c>
      <c r="V696" s="8">
        <v>130</v>
      </c>
      <c r="W696" s="8">
        <v>650</v>
      </c>
      <c r="X696" s="8">
        <v>36</v>
      </c>
      <c r="Y696" s="8" t="s">
        <v>117</v>
      </c>
      <c r="Z696" s="8" t="s">
        <v>118</v>
      </c>
      <c r="AA696" s="8" t="s">
        <v>2577</v>
      </c>
      <c r="AB696" s="17" t="s">
        <v>120</v>
      </c>
      <c r="AC696" s="17"/>
    </row>
    <row r="697" s="3" customFormat="1" ht="104.4" spans="1:29">
      <c r="A697" s="8">
        <f>SUBTOTAL(103,$B$6:B697)*1</f>
        <v>692</v>
      </c>
      <c r="B697" s="8" t="s">
        <v>107</v>
      </c>
      <c r="C697" s="9" t="s">
        <v>2578</v>
      </c>
      <c r="D697" s="9" t="s">
        <v>109</v>
      </c>
      <c r="E697" s="10" t="s">
        <v>110</v>
      </c>
      <c r="F697" s="9" t="s">
        <v>111</v>
      </c>
      <c r="G697" s="9" t="s">
        <v>71</v>
      </c>
      <c r="H697" s="9" t="s">
        <v>2579</v>
      </c>
      <c r="I697" s="8" t="s">
        <v>178</v>
      </c>
      <c r="J697" s="13" t="s">
        <v>127</v>
      </c>
      <c r="K697" s="13" t="s">
        <v>15</v>
      </c>
      <c r="L697" s="13" t="s">
        <v>27</v>
      </c>
      <c r="M697" s="8" t="s">
        <v>114</v>
      </c>
      <c r="N697" s="9">
        <v>100</v>
      </c>
      <c r="O697" s="9">
        <f t="shared" si="13"/>
        <v>100</v>
      </c>
      <c r="P697" s="8"/>
      <c r="Q697" s="8"/>
      <c r="R697" s="8"/>
      <c r="S697" s="9" t="s">
        <v>2580</v>
      </c>
      <c r="T697" s="9" t="s">
        <v>2576</v>
      </c>
      <c r="U697" s="8">
        <v>1</v>
      </c>
      <c r="V697" s="8">
        <v>202</v>
      </c>
      <c r="W697" s="8">
        <v>1034</v>
      </c>
      <c r="X697" s="8">
        <v>54</v>
      </c>
      <c r="Y697" s="8" t="s">
        <v>117</v>
      </c>
      <c r="Z697" s="8" t="s">
        <v>118</v>
      </c>
      <c r="AA697" s="8" t="s">
        <v>2581</v>
      </c>
      <c r="AB697" s="17" t="s">
        <v>120</v>
      </c>
      <c r="AC697" s="17"/>
    </row>
    <row r="698" s="3" customFormat="1" ht="87" spans="1:29">
      <c r="A698" s="8">
        <f>SUBTOTAL(103,$B$6:B698)*1</f>
        <v>693</v>
      </c>
      <c r="B698" s="8" t="s">
        <v>107</v>
      </c>
      <c r="C698" s="9" t="s">
        <v>2582</v>
      </c>
      <c r="D698" s="9" t="s">
        <v>109</v>
      </c>
      <c r="E698" s="10" t="s">
        <v>110</v>
      </c>
      <c r="F698" s="9" t="s">
        <v>111</v>
      </c>
      <c r="G698" s="9" t="s">
        <v>71</v>
      </c>
      <c r="H698" s="9" t="s">
        <v>2583</v>
      </c>
      <c r="I698" s="8" t="s">
        <v>166</v>
      </c>
      <c r="J698" s="13" t="s">
        <v>127</v>
      </c>
      <c r="K698" s="13" t="s">
        <v>18</v>
      </c>
      <c r="L698" s="13" t="s">
        <v>38</v>
      </c>
      <c r="M698" s="8" t="s">
        <v>114</v>
      </c>
      <c r="N698" s="9">
        <v>195</v>
      </c>
      <c r="O698" s="9">
        <f t="shared" si="13"/>
        <v>195</v>
      </c>
      <c r="P698" s="8"/>
      <c r="Q698" s="8"/>
      <c r="R698" s="8"/>
      <c r="S698" s="9" t="s">
        <v>2584</v>
      </c>
      <c r="T698" s="9" t="s">
        <v>2496</v>
      </c>
      <c r="U698" s="8">
        <v>1</v>
      </c>
      <c r="V698" s="8">
        <v>120</v>
      </c>
      <c r="W698" s="8">
        <v>480</v>
      </c>
      <c r="X698" s="8">
        <v>27</v>
      </c>
      <c r="Y698" s="8" t="s">
        <v>117</v>
      </c>
      <c r="Z698" s="8" t="s">
        <v>118</v>
      </c>
      <c r="AA698" s="8" t="s">
        <v>2585</v>
      </c>
      <c r="AB698" s="17" t="s">
        <v>120</v>
      </c>
      <c r="AC698" s="17"/>
    </row>
    <row r="699" s="3" customFormat="1" ht="87" spans="1:29">
      <c r="A699" s="8">
        <f>SUBTOTAL(103,$B$6:B699)*1</f>
        <v>694</v>
      </c>
      <c r="B699" s="8" t="s">
        <v>107</v>
      </c>
      <c r="C699" s="9" t="s">
        <v>2586</v>
      </c>
      <c r="D699" s="9" t="s">
        <v>109</v>
      </c>
      <c r="E699" s="10" t="s">
        <v>110</v>
      </c>
      <c r="F699" s="9" t="s">
        <v>111</v>
      </c>
      <c r="G699" s="9" t="s">
        <v>71</v>
      </c>
      <c r="H699" s="9" t="s">
        <v>2583</v>
      </c>
      <c r="I699" s="8" t="s">
        <v>166</v>
      </c>
      <c r="J699" s="13" t="s">
        <v>9</v>
      </c>
      <c r="K699" s="13" t="s">
        <v>21</v>
      </c>
      <c r="L699" s="13" t="s">
        <v>42</v>
      </c>
      <c r="M699" s="8" t="s">
        <v>114</v>
      </c>
      <c r="N699" s="9">
        <v>70</v>
      </c>
      <c r="O699" s="9">
        <f t="shared" si="13"/>
        <v>70</v>
      </c>
      <c r="P699" s="8"/>
      <c r="Q699" s="8"/>
      <c r="R699" s="8"/>
      <c r="S699" s="9" t="s">
        <v>2587</v>
      </c>
      <c r="T699" s="9" t="s">
        <v>2588</v>
      </c>
      <c r="U699" s="8">
        <v>1</v>
      </c>
      <c r="V699" s="8">
        <v>60</v>
      </c>
      <c r="W699" s="8">
        <v>291</v>
      </c>
      <c r="X699" s="8">
        <v>66</v>
      </c>
      <c r="Y699" s="8" t="s">
        <v>117</v>
      </c>
      <c r="Z699" s="8" t="s">
        <v>118</v>
      </c>
      <c r="AA699" s="8" t="s">
        <v>2585</v>
      </c>
      <c r="AB699" s="17" t="s">
        <v>120</v>
      </c>
      <c r="AC699" s="17"/>
    </row>
    <row r="700" s="3" customFormat="1" ht="87" spans="1:29">
      <c r="A700" s="8">
        <f>SUBTOTAL(103,$B$6:B700)*1</f>
        <v>695</v>
      </c>
      <c r="B700" s="8" t="s">
        <v>107</v>
      </c>
      <c r="C700" s="9" t="s">
        <v>2589</v>
      </c>
      <c r="D700" s="9" t="s">
        <v>109</v>
      </c>
      <c r="E700" s="10" t="s">
        <v>110</v>
      </c>
      <c r="F700" s="9" t="s">
        <v>111</v>
      </c>
      <c r="G700" s="9" t="s">
        <v>71</v>
      </c>
      <c r="H700" s="9" t="s">
        <v>2583</v>
      </c>
      <c r="I700" s="8" t="s">
        <v>166</v>
      </c>
      <c r="J700" s="13" t="s">
        <v>9</v>
      </c>
      <c r="K700" s="13" t="s">
        <v>21</v>
      </c>
      <c r="L700" s="13" t="s">
        <v>42</v>
      </c>
      <c r="M700" s="8" t="s">
        <v>114</v>
      </c>
      <c r="N700" s="9">
        <v>35</v>
      </c>
      <c r="O700" s="9">
        <f t="shared" si="13"/>
        <v>35</v>
      </c>
      <c r="P700" s="8"/>
      <c r="Q700" s="8"/>
      <c r="R700" s="8"/>
      <c r="S700" s="9" t="s">
        <v>2590</v>
      </c>
      <c r="T700" s="9" t="s">
        <v>2591</v>
      </c>
      <c r="U700" s="8">
        <v>1</v>
      </c>
      <c r="V700" s="8">
        <v>135</v>
      </c>
      <c r="W700" s="8">
        <v>716</v>
      </c>
      <c r="X700" s="8">
        <v>138</v>
      </c>
      <c r="Y700" s="8" t="s">
        <v>117</v>
      </c>
      <c r="Z700" s="8" t="s">
        <v>118</v>
      </c>
      <c r="AA700" s="8" t="s">
        <v>2585</v>
      </c>
      <c r="AB700" s="17" t="s">
        <v>120</v>
      </c>
      <c r="AC700" s="17"/>
    </row>
    <row r="701" s="3" customFormat="1" ht="139.2" spans="1:29">
      <c r="A701" s="8">
        <f>SUBTOTAL(103,$B$6:B701)*1</f>
        <v>696</v>
      </c>
      <c r="B701" s="8" t="s">
        <v>107</v>
      </c>
      <c r="C701" s="9" t="s">
        <v>2592</v>
      </c>
      <c r="D701" s="9" t="s">
        <v>109</v>
      </c>
      <c r="E701" s="10" t="s">
        <v>110</v>
      </c>
      <c r="F701" s="9" t="s">
        <v>111</v>
      </c>
      <c r="G701" s="9" t="s">
        <v>72</v>
      </c>
      <c r="H701" s="9" t="s">
        <v>2593</v>
      </c>
      <c r="I701" s="8" t="s">
        <v>178</v>
      </c>
      <c r="J701" s="13" t="s">
        <v>127</v>
      </c>
      <c r="K701" s="13" t="s">
        <v>18</v>
      </c>
      <c r="L701" s="13" t="s">
        <v>38</v>
      </c>
      <c r="M701" s="8" t="s">
        <v>114</v>
      </c>
      <c r="N701" s="9">
        <v>20</v>
      </c>
      <c r="O701" s="9">
        <f t="shared" si="13"/>
        <v>20</v>
      </c>
      <c r="P701" s="8"/>
      <c r="Q701" s="8"/>
      <c r="R701" s="8"/>
      <c r="S701" s="9" t="s">
        <v>2594</v>
      </c>
      <c r="T701" s="9" t="s">
        <v>2595</v>
      </c>
      <c r="U701" s="8">
        <v>1</v>
      </c>
      <c r="V701" s="8">
        <v>20</v>
      </c>
      <c r="W701" s="8">
        <v>121</v>
      </c>
      <c r="X701" s="8">
        <v>30</v>
      </c>
      <c r="Y701" s="8" t="s">
        <v>117</v>
      </c>
      <c r="Z701" s="8" t="s">
        <v>118</v>
      </c>
      <c r="AA701" s="8" t="s">
        <v>2596</v>
      </c>
      <c r="AB701" s="17" t="s">
        <v>120</v>
      </c>
      <c r="AC701" s="17"/>
    </row>
    <row r="702" s="3" customFormat="1" ht="87" spans="1:29">
      <c r="A702" s="8">
        <f>SUBTOTAL(103,$B$6:B702)*1</f>
        <v>697</v>
      </c>
      <c r="B702" s="8" t="s">
        <v>107</v>
      </c>
      <c r="C702" s="9" t="s">
        <v>2597</v>
      </c>
      <c r="D702" s="9" t="s">
        <v>109</v>
      </c>
      <c r="E702" s="10" t="s">
        <v>110</v>
      </c>
      <c r="F702" s="9" t="s">
        <v>111</v>
      </c>
      <c r="G702" s="9" t="s">
        <v>72</v>
      </c>
      <c r="H702" s="9" t="s">
        <v>2593</v>
      </c>
      <c r="I702" s="8" t="s">
        <v>178</v>
      </c>
      <c r="J702" s="13" t="s">
        <v>9</v>
      </c>
      <c r="K702" s="13" t="s">
        <v>21</v>
      </c>
      <c r="L702" s="13" t="s">
        <v>45</v>
      </c>
      <c r="M702" s="8" t="s">
        <v>114</v>
      </c>
      <c r="N702" s="9">
        <v>20</v>
      </c>
      <c r="O702" s="9">
        <f t="shared" si="13"/>
        <v>20</v>
      </c>
      <c r="P702" s="8"/>
      <c r="Q702" s="8"/>
      <c r="R702" s="8"/>
      <c r="S702" s="9" t="s">
        <v>2598</v>
      </c>
      <c r="T702" s="9" t="s">
        <v>2599</v>
      </c>
      <c r="U702" s="8">
        <v>1</v>
      </c>
      <c r="V702" s="8">
        <v>120</v>
      </c>
      <c r="W702" s="8">
        <v>365</v>
      </c>
      <c r="X702" s="8">
        <v>72</v>
      </c>
      <c r="Y702" s="8" t="s">
        <v>117</v>
      </c>
      <c r="Z702" s="8" t="s">
        <v>118</v>
      </c>
      <c r="AA702" s="8" t="s">
        <v>2596</v>
      </c>
      <c r="AB702" s="17" t="s">
        <v>120</v>
      </c>
      <c r="AC702" s="17"/>
    </row>
    <row r="703" s="3" customFormat="1" ht="69.6" spans="1:29">
      <c r="A703" s="8">
        <f>SUBTOTAL(103,$B$6:B703)*1</f>
        <v>698</v>
      </c>
      <c r="B703" s="8" t="s">
        <v>107</v>
      </c>
      <c r="C703" s="9" t="s">
        <v>2009</v>
      </c>
      <c r="D703" s="9" t="s">
        <v>109</v>
      </c>
      <c r="E703" s="10" t="s">
        <v>110</v>
      </c>
      <c r="F703" s="9" t="s">
        <v>111</v>
      </c>
      <c r="G703" s="9" t="s">
        <v>72</v>
      </c>
      <c r="H703" s="9" t="s">
        <v>2593</v>
      </c>
      <c r="I703" s="8" t="s">
        <v>178</v>
      </c>
      <c r="J703" s="13" t="s">
        <v>127</v>
      </c>
      <c r="K703" s="13" t="s">
        <v>7</v>
      </c>
      <c r="L703" s="13" t="s">
        <v>7</v>
      </c>
      <c r="M703" s="8" t="s">
        <v>114</v>
      </c>
      <c r="N703" s="9">
        <v>16</v>
      </c>
      <c r="O703" s="9">
        <f t="shared" si="13"/>
        <v>16</v>
      </c>
      <c r="P703" s="8"/>
      <c r="Q703" s="8"/>
      <c r="R703" s="8"/>
      <c r="S703" s="9" t="s">
        <v>2600</v>
      </c>
      <c r="T703" s="9" t="s">
        <v>2601</v>
      </c>
      <c r="U703" s="8">
        <v>1</v>
      </c>
      <c r="V703" s="8">
        <v>40</v>
      </c>
      <c r="W703" s="8">
        <v>188</v>
      </c>
      <c r="X703" s="8">
        <v>72</v>
      </c>
      <c r="Y703" s="8" t="s">
        <v>117</v>
      </c>
      <c r="Z703" s="8" t="s">
        <v>118</v>
      </c>
      <c r="AA703" s="8" t="s">
        <v>2596</v>
      </c>
      <c r="AB703" s="17" t="s">
        <v>120</v>
      </c>
      <c r="AC703" s="17"/>
    </row>
    <row r="704" s="3" customFormat="1" ht="87" spans="1:29">
      <c r="A704" s="8">
        <f>SUBTOTAL(103,$B$6:B704)*1</f>
        <v>699</v>
      </c>
      <c r="B704" s="8" t="s">
        <v>107</v>
      </c>
      <c r="C704" s="9" t="s">
        <v>2602</v>
      </c>
      <c r="D704" s="9" t="s">
        <v>109</v>
      </c>
      <c r="E704" s="10" t="s">
        <v>110</v>
      </c>
      <c r="F704" s="9" t="s">
        <v>111</v>
      </c>
      <c r="G704" s="9" t="s">
        <v>72</v>
      </c>
      <c r="H704" s="9" t="s">
        <v>2593</v>
      </c>
      <c r="I704" s="8" t="s">
        <v>178</v>
      </c>
      <c r="J704" s="13" t="s">
        <v>9</v>
      </c>
      <c r="K704" s="13" t="s">
        <v>21</v>
      </c>
      <c r="L704" s="13" t="s">
        <v>43</v>
      </c>
      <c r="M704" s="8" t="s">
        <v>114</v>
      </c>
      <c r="N704" s="9">
        <v>15</v>
      </c>
      <c r="O704" s="9">
        <f t="shared" si="13"/>
        <v>15</v>
      </c>
      <c r="P704" s="8"/>
      <c r="Q704" s="8"/>
      <c r="R704" s="8"/>
      <c r="S704" s="9" t="s">
        <v>2603</v>
      </c>
      <c r="T704" s="9" t="s">
        <v>2604</v>
      </c>
      <c r="U704" s="8">
        <v>1</v>
      </c>
      <c r="V704" s="8">
        <v>80</v>
      </c>
      <c r="W704" s="8">
        <v>320</v>
      </c>
      <c r="X704" s="8">
        <v>72</v>
      </c>
      <c r="Y704" s="8" t="s">
        <v>117</v>
      </c>
      <c r="Z704" s="8" t="s">
        <v>118</v>
      </c>
      <c r="AA704" s="8" t="s">
        <v>2596</v>
      </c>
      <c r="AB704" s="17" t="s">
        <v>120</v>
      </c>
      <c r="AC704" s="17"/>
    </row>
    <row r="705" s="3" customFormat="1" ht="69.6" spans="1:29">
      <c r="A705" s="8">
        <f>SUBTOTAL(103,$B$6:B705)*1</f>
        <v>700</v>
      </c>
      <c r="B705" s="8" t="s">
        <v>107</v>
      </c>
      <c r="C705" s="9" t="s">
        <v>2605</v>
      </c>
      <c r="D705" s="9" t="s">
        <v>109</v>
      </c>
      <c r="E705" s="10" t="s">
        <v>110</v>
      </c>
      <c r="F705" s="9" t="s">
        <v>111</v>
      </c>
      <c r="G705" s="9" t="s">
        <v>72</v>
      </c>
      <c r="H705" s="9" t="s">
        <v>2593</v>
      </c>
      <c r="I705" s="8" t="s">
        <v>178</v>
      </c>
      <c r="J705" s="13" t="s">
        <v>9</v>
      </c>
      <c r="K705" s="13" t="s">
        <v>22</v>
      </c>
      <c r="L705" s="13" t="s">
        <v>46</v>
      </c>
      <c r="M705" s="8" t="s">
        <v>114</v>
      </c>
      <c r="N705" s="9">
        <v>10</v>
      </c>
      <c r="O705" s="9">
        <f t="shared" si="13"/>
        <v>10</v>
      </c>
      <c r="P705" s="8"/>
      <c r="Q705" s="8"/>
      <c r="R705" s="8"/>
      <c r="S705" s="9" t="s">
        <v>2606</v>
      </c>
      <c r="T705" s="9" t="s">
        <v>2607</v>
      </c>
      <c r="U705" s="8">
        <v>1</v>
      </c>
      <c r="V705" s="8">
        <v>30</v>
      </c>
      <c r="W705" s="8">
        <v>80</v>
      </c>
      <c r="X705" s="8">
        <v>73</v>
      </c>
      <c r="Y705" s="8" t="s">
        <v>117</v>
      </c>
      <c r="Z705" s="8" t="s">
        <v>118</v>
      </c>
      <c r="AA705" s="8" t="s">
        <v>2596</v>
      </c>
      <c r="AB705" s="17" t="s">
        <v>120</v>
      </c>
      <c r="AC705" s="17"/>
    </row>
    <row r="706" s="3" customFormat="1" ht="87" spans="1:29">
      <c r="A706" s="8">
        <f>SUBTOTAL(103,$B$6:B706)*1</f>
        <v>701</v>
      </c>
      <c r="B706" s="8" t="s">
        <v>107</v>
      </c>
      <c r="C706" s="9" t="s">
        <v>2608</v>
      </c>
      <c r="D706" s="9" t="s">
        <v>109</v>
      </c>
      <c r="E706" s="10" t="s">
        <v>110</v>
      </c>
      <c r="F706" s="9" t="s">
        <v>111</v>
      </c>
      <c r="G706" s="9" t="s">
        <v>72</v>
      </c>
      <c r="H706" s="9" t="s">
        <v>2593</v>
      </c>
      <c r="I706" s="8" t="s">
        <v>178</v>
      </c>
      <c r="J706" s="13" t="s">
        <v>9</v>
      </c>
      <c r="K706" s="13" t="s">
        <v>21</v>
      </c>
      <c r="L706" s="13" t="s">
        <v>45</v>
      </c>
      <c r="M706" s="8" t="s">
        <v>114</v>
      </c>
      <c r="N706" s="9">
        <v>40</v>
      </c>
      <c r="O706" s="9">
        <f t="shared" si="13"/>
        <v>40</v>
      </c>
      <c r="P706" s="8"/>
      <c r="Q706" s="8"/>
      <c r="R706" s="8"/>
      <c r="S706" s="9" t="s">
        <v>2609</v>
      </c>
      <c r="T706" s="9" t="s">
        <v>2610</v>
      </c>
      <c r="U706" s="8">
        <v>1</v>
      </c>
      <c r="V706" s="8">
        <v>80</v>
      </c>
      <c r="W706" s="8">
        <v>320</v>
      </c>
      <c r="X706" s="8">
        <v>74</v>
      </c>
      <c r="Y706" s="8" t="s">
        <v>117</v>
      </c>
      <c r="Z706" s="8" t="s">
        <v>118</v>
      </c>
      <c r="AA706" s="8" t="s">
        <v>2596</v>
      </c>
      <c r="AB706" s="17" t="s">
        <v>120</v>
      </c>
      <c r="AC706" s="17"/>
    </row>
    <row r="707" s="3" customFormat="1" ht="139.2" spans="1:29">
      <c r="A707" s="8">
        <f>SUBTOTAL(103,$B$6:B707)*1</f>
        <v>702</v>
      </c>
      <c r="B707" s="8" t="s">
        <v>107</v>
      </c>
      <c r="C707" s="9" t="s">
        <v>2611</v>
      </c>
      <c r="D707" s="9" t="s">
        <v>109</v>
      </c>
      <c r="E707" s="10" t="s">
        <v>110</v>
      </c>
      <c r="F707" s="9" t="s">
        <v>111</v>
      </c>
      <c r="G707" s="9" t="s">
        <v>72</v>
      </c>
      <c r="H707" s="9" t="s">
        <v>2593</v>
      </c>
      <c r="I707" s="8" t="s">
        <v>178</v>
      </c>
      <c r="J707" s="13" t="s">
        <v>127</v>
      </c>
      <c r="K707" s="13" t="s">
        <v>7</v>
      </c>
      <c r="L707" s="13" t="s">
        <v>7</v>
      </c>
      <c r="M707" s="8" t="s">
        <v>114</v>
      </c>
      <c r="N707" s="9">
        <v>45</v>
      </c>
      <c r="O707" s="9">
        <f t="shared" si="13"/>
        <v>45</v>
      </c>
      <c r="P707" s="8"/>
      <c r="Q707" s="8"/>
      <c r="R707" s="8"/>
      <c r="S707" s="9" t="s">
        <v>2612</v>
      </c>
      <c r="T707" s="9" t="s">
        <v>2613</v>
      </c>
      <c r="U707" s="8">
        <v>1</v>
      </c>
      <c r="V707" s="8">
        <v>120</v>
      </c>
      <c r="W707" s="8">
        <v>365</v>
      </c>
      <c r="X707" s="8">
        <v>72</v>
      </c>
      <c r="Y707" s="8" t="s">
        <v>117</v>
      </c>
      <c r="Z707" s="8" t="s">
        <v>118</v>
      </c>
      <c r="AA707" s="8" t="s">
        <v>2596</v>
      </c>
      <c r="AB707" s="17" t="s">
        <v>120</v>
      </c>
      <c r="AC707" s="17"/>
    </row>
    <row r="708" s="3" customFormat="1" ht="121.8" spans="1:29">
      <c r="A708" s="8">
        <f>SUBTOTAL(103,$B$6:B708)*1</f>
        <v>703</v>
      </c>
      <c r="B708" s="8" t="s">
        <v>107</v>
      </c>
      <c r="C708" s="9" t="s">
        <v>2614</v>
      </c>
      <c r="D708" s="9" t="s">
        <v>109</v>
      </c>
      <c r="E708" s="10" t="s">
        <v>110</v>
      </c>
      <c r="F708" s="9" t="s">
        <v>111</v>
      </c>
      <c r="G708" s="9" t="s">
        <v>72</v>
      </c>
      <c r="H708" s="9" t="s">
        <v>2615</v>
      </c>
      <c r="I708" s="8" t="s">
        <v>178</v>
      </c>
      <c r="J708" s="13" t="s">
        <v>9</v>
      </c>
      <c r="K708" s="13" t="s">
        <v>21</v>
      </c>
      <c r="L708" s="13" t="s">
        <v>45</v>
      </c>
      <c r="M708" s="8" t="s">
        <v>114</v>
      </c>
      <c r="N708" s="9">
        <v>27</v>
      </c>
      <c r="O708" s="9">
        <f t="shared" si="13"/>
        <v>27</v>
      </c>
      <c r="P708" s="8"/>
      <c r="Q708" s="8"/>
      <c r="R708" s="8"/>
      <c r="S708" s="9" t="s">
        <v>2616</v>
      </c>
      <c r="T708" s="9" t="s">
        <v>2617</v>
      </c>
      <c r="U708" s="8">
        <v>1</v>
      </c>
      <c r="V708" s="8">
        <v>138</v>
      </c>
      <c r="W708" s="8">
        <v>560</v>
      </c>
      <c r="X708" s="8" t="s">
        <v>2618</v>
      </c>
      <c r="Y708" s="8" t="s">
        <v>117</v>
      </c>
      <c r="Z708" s="8" t="s">
        <v>118</v>
      </c>
      <c r="AA708" s="8" t="s">
        <v>2619</v>
      </c>
      <c r="AB708" s="17" t="s">
        <v>120</v>
      </c>
      <c r="AC708" s="17"/>
    </row>
    <row r="709" s="3" customFormat="1" ht="104.4" spans="1:29">
      <c r="A709" s="8">
        <f>SUBTOTAL(103,$B$6:B709)*1</f>
        <v>704</v>
      </c>
      <c r="B709" s="8" t="s">
        <v>107</v>
      </c>
      <c r="C709" s="9" t="s">
        <v>2620</v>
      </c>
      <c r="D709" s="9" t="s">
        <v>109</v>
      </c>
      <c r="E709" s="10" t="s">
        <v>110</v>
      </c>
      <c r="F709" s="9" t="s">
        <v>111</v>
      </c>
      <c r="G709" s="9" t="s">
        <v>72</v>
      </c>
      <c r="H709" s="9" t="s">
        <v>2615</v>
      </c>
      <c r="I709" s="8" t="s">
        <v>178</v>
      </c>
      <c r="J709" s="13" t="s">
        <v>127</v>
      </c>
      <c r="K709" s="13" t="s">
        <v>17</v>
      </c>
      <c r="L709" s="13" t="s">
        <v>35</v>
      </c>
      <c r="M709" s="8" t="s">
        <v>114</v>
      </c>
      <c r="N709" s="9">
        <v>20</v>
      </c>
      <c r="O709" s="9">
        <f t="shared" si="13"/>
        <v>20</v>
      </c>
      <c r="P709" s="8"/>
      <c r="Q709" s="8"/>
      <c r="R709" s="8"/>
      <c r="S709" s="9" t="s">
        <v>2621</v>
      </c>
      <c r="T709" s="9" t="s">
        <v>2622</v>
      </c>
      <c r="U709" s="8">
        <v>1</v>
      </c>
      <c r="V709" s="8">
        <v>35</v>
      </c>
      <c r="W709" s="8">
        <v>148</v>
      </c>
      <c r="X709" s="8">
        <v>52</v>
      </c>
      <c r="Y709" s="8" t="s">
        <v>117</v>
      </c>
      <c r="Z709" s="8" t="s">
        <v>118</v>
      </c>
      <c r="AA709" s="8" t="s">
        <v>2619</v>
      </c>
      <c r="AB709" s="17" t="s">
        <v>120</v>
      </c>
      <c r="AC709" s="17"/>
    </row>
    <row r="710" s="3" customFormat="1" ht="87" spans="1:29">
      <c r="A710" s="8">
        <f>SUBTOTAL(103,$B$6:B710)*1</f>
        <v>705</v>
      </c>
      <c r="B710" s="8" t="s">
        <v>107</v>
      </c>
      <c r="C710" s="9" t="s">
        <v>2623</v>
      </c>
      <c r="D710" s="9" t="s">
        <v>109</v>
      </c>
      <c r="E710" s="10" t="s">
        <v>110</v>
      </c>
      <c r="F710" s="9" t="s">
        <v>111</v>
      </c>
      <c r="G710" s="9" t="s">
        <v>72</v>
      </c>
      <c r="H710" s="9" t="s">
        <v>2615</v>
      </c>
      <c r="I710" s="8" t="s">
        <v>178</v>
      </c>
      <c r="J710" s="13" t="s">
        <v>9</v>
      </c>
      <c r="K710" s="13" t="s">
        <v>21</v>
      </c>
      <c r="L710" s="13" t="s">
        <v>43</v>
      </c>
      <c r="M710" s="8" t="s">
        <v>114</v>
      </c>
      <c r="N710" s="9">
        <v>11</v>
      </c>
      <c r="O710" s="9">
        <f t="shared" si="13"/>
        <v>11</v>
      </c>
      <c r="P710" s="8"/>
      <c r="Q710" s="8"/>
      <c r="R710" s="8"/>
      <c r="S710" s="9" t="s">
        <v>2624</v>
      </c>
      <c r="T710" s="9" t="s">
        <v>2625</v>
      </c>
      <c r="U710" s="8">
        <v>1</v>
      </c>
      <c r="V710" s="8">
        <v>22</v>
      </c>
      <c r="W710" s="8">
        <v>108</v>
      </c>
      <c r="X710" s="8">
        <v>59</v>
      </c>
      <c r="Y710" s="8" t="s">
        <v>117</v>
      </c>
      <c r="Z710" s="8" t="s">
        <v>118</v>
      </c>
      <c r="AA710" s="8" t="s">
        <v>2619</v>
      </c>
      <c r="AB710" s="17" t="s">
        <v>120</v>
      </c>
      <c r="AC710" s="17"/>
    </row>
    <row r="711" s="3" customFormat="1" ht="87" spans="1:29">
      <c r="A711" s="8">
        <f>SUBTOTAL(103,$B$6:B711)*1</f>
        <v>706</v>
      </c>
      <c r="B711" s="8" t="s">
        <v>107</v>
      </c>
      <c r="C711" s="9" t="s">
        <v>2626</v>
      </c>
      <c r="D711" s="9" t="s">
        <v>109</v>
      </c>
      <c r="E711" s="10" t="s">
        <v>110</v>
      </c>
      <c r="F711" s="9" t="s">
        <v>111</v>
      </c>
      <c r="G711" s="9" t="s">
        <v>72</v>
      </c>
      <c r="H711" s="9" t="s">
        <v>2615</v>
      </c>
      <c r="I711" s="8" t="s">
        <v>178</v>
      </c>
      <c r="J711" s="13" t="s">
        <v>9</v>
      </c>
      <c r="K711" s="13" t="s">
        <v>21</v>
      </c>
      <c r="L711" s="13" t="s">
        <v>43</v>
      </c>
      <c r="M711" s="8" t="s">
        <v>114</v>
      </c>
      <c r="N711" s="9">
        <v>12.5</v>
      </c>
      <c r="O711" s="9">
        <f t="shared" si="13"/>
        <v>12.5</v>
      </c>
      <c r="P711" s="8"/>
      <c r="Q711" s="8"/>
      <c r="R711" s="8"/>
      <c r="S711" s="9" t="s">
        <v>2627</v>
      </c>
      <c r="T711" s="9" t="s">
        <v>2628</v>
      </c>
      <c r="U711" s="8">
        <v>1</v>
      </c>
      <c r="V711" s="8">
        <v>58</v>
      </c>
      <c r="W711" s="8">
        <v>220</v>
      </c>
      <c r="X711" s="8">
        <v>89</v>
      </c>
      <c r="Y711" s="8" t="s">
        <v>117</v>
      </c>
      <c r="Z711" s="8" t="s">
        <v>118</v>
      </c>
      <c r="AA711" s="8" t="s">
        <v>2619</v>
      </c>
      <c r="AB711" s="17" t="s">
        <v>120</v>
      </c>
      <c r="AC711" s="17"/>
    </row>
    <row r="712" s="3" customFormat="1" ht="52.2" spans="1:29">
      <c r="A712" s="8">
        <f>SUBTOTAL(103,$B$6:B712)*1</f>
        <v>707</v>
      </c>
      <c r="B712" s="8" t="s">
        <v>107</v>
      </c>
      <c r="C712" s="9" t="s">
        <v>2629</v>
      </c>
      <c r="D712" s="9" t="s">
        <v>109</v>
      </c>
      <c r="E712" s="10" t="s">
        <v>110</v>
      </c>
      <c r="F712" s="9" t="s">
        <v>111</v>
      </c>
      <c r="G712" s="9" t="s">
        <v>72</v>
      </c>
      <c r="H712" s="9" t="s">
        <v>2615</v>
      </c>
      <c r="I712" s="8" t="s">
        <v>178</v>
      </c>
      <c r="J712" s="13" t="s">
        <v>113</v>
      </c>
      <c r="K712" s="13" t="s">
        <v>25</v>
      </c>
      <c r="L712" s="13" t="s">
        <v>51</v>
      </c>
      <c r="M712" s="8" t="s">
        <v>114</v>
      </c>
      <c r="N712" s="9">
        <v>15</v>
      </c>
      <c r="O712" s="9">
        <f t="shared" si="13"/>
        <v>15</v>
      </c>
      <c r="P712" s="8"/>
      <c r="Q712" s="8"/>
      <c r="R712" s="8"/>
      <c r="S712" s="9" t="s">
        <v>2630</v>
      </c>
      <c r="T712" s="9" t="s">
        <v>2631</v>
      </c>
      <c r="U712" s="8">
        <v>1</v>
      </c>
      <c r="V712" s="8">
        <v>73</v>
      </c>
      <c r="W712" s="8">
        <v>231</v>
      </c>
      <c r="X712" s="8">
        <v>231</v>
      </c>
      <c r="Y712" s="8" t="s">
        <v>117</v>
      </c>
      <c r="Z712" s="8" t="s">
        <v>403</v>
      </c>
      <c r="AA712" s="8" t="s">
        <v>2619</v>
      </c>
      <c r="AB712" s="17" t="s">
        <v>120</v>
      </c>
      <c r="AC712" s="17"/>
    </row>
    <row r="713" s="3" customFormat="1" ht="139.2" spans="1:29">
      <c r="A713" s="8">
        <f>SUBTOTAL(103,$B$6:B713)*1</f>
        <v>708</v>
      </c>
      <c r="B713" s="8" t="s">
        <v>107</v>
      </c>
      <c r="C713" s="9" t="s">
        <v>2632</v>
      </c>
      <c r="D713" s="9" t="s">
        <v>109</v>
      </c>
      <c r="E713" s="10" t="s">
        <v>110</v>
      </c>
      <c r="F713" s="9" t="s">
        <v>111</v>
      </c>
      <c r="G713" s="9" t="s">
        <v>72</v>
      </c>
      <c r="H713" s="9" t="s">
        <v>2615</v>
      </c>
      <c r="I713" s="8" t="s">
        <v>178</v>
      </c>
      <c r="J713" s="13" t="s">
        <v>127</v>
      </c>
      <c r="K713" s="13" t="s">
        <v>17</v>
      </c>
      <c r="L713" s="13" t="s">
        <v>35</v>
      </c>
      <c r="M713" s="8" t="s">
        <v>114</v>
      </c>
      <c r="N713" s="9">
        <v>350</v>
      </c>
      <c r="O713" s="9">
        <f t="shared" si="13"/>
        <v>350</v>
      </c>
      <c r="P713" s="8"/>
      <c r="Q713" s="8"/>
      <c r="R713" s="8"/>
      <c r="S713" s="9" t="s">
        <v>2633</v>
      </c>
      <c r="T713" s="9" t="s">
        <v>2634</v>
      </c>
      <c r="U713" s="8">
        <v>1</v>
      </c>
      <c r="V713" s="8">
        <v>40</v>
      </c>
      <c r="W713" s="8">
        <v>211</v>
      </c>
      <c r="X713" s="8">
        <v>71</v>
      </c>
      <c r="Y713" s="8" t="s">
        <v>117</v>
      </c>
      <c r="Z713" s="8" t="s">
        <v>118</v>
      </c>
      <c r="AA713" s="8" t="s">
        <v>2619</v>
      </c>
      <c r="AB713" s="17" t="s">
        <v>120</v>
      </c>
      <c r="AC713" s="17"/>
    </row>
    <row r="714" s="3" customFormat="1" ht="121.8" spans="1:29">
      <c r="A714" s="8">
        <f>SUBTOTAL(103,$B$6:B714)*1</f>
        <v>709</v>
      </c>
      <c r="B714" s="8" t="s">
        <v>107</v>
      </c>
      <c r="C714" s="9" t="s">
        <v>2635</v>
      </c>
      <c r="D714" s="9" t="s">
        <v>109</v>
      </c>
      <c r="E714" s="10" t="s">
        <v>110</v>
      </c>
      <c r="F714" s="9" t="s">
        <v>111</v>
      </c>
      <c r="G714" s="9" t="s">
        <v>72</v>
      </c>
      <c r="H714" s="9" t="s">
        <v>2636</v>
      </c>
      <c r="I714" s="8" t="s">
        <v>178</v>
      </c>
      <c r="J714" s="13" t="s">
        <v>9</v>
      </c>
      <c r="K714" s="13" t="s">
        <v>21</v>
      </c>
      <c r="L714" s="13" t="s">
        <v>45</v>
      </c>
      <c r="M714" s="8" t="s">
        <v>114</v>
      </c>
      <c r="N714" s="9">
        <v>20</v>
      </c>
      <c r="O714" s="9">
        <f t="shared" si="13"/>
        <v>20</v>
      </c>
      <c r="P714" s="8"/>
      <c r="Q714" s="8"/>
      <c r="R714" s="8"/>
      <c r="S714" s="9" t="s">
        <v>2637</v>
      </c>
      <c r="T714" s="9" t="s">
        <v>2617</v>
      </c>
      <c r="U714" s="8">
        <v>1</v>
      </c>
      <c r="V714" s="8">
        <v>176</v>
      </c>
      <c r="W714" s="8">
        <v>892</v>
      </c>
      <c r="X714" s="8">
        <v>324</v>
      </c>
      <c r="Y714" s="8" t="s">
        <v>117</v>
      </c>
      <c r="Z714" s="8" t="s">
        <v>118</v>
      </c>
      <c r="AA714" s="8" t="s">
        <v>2638</v>
      </c>
      <c r="AB714" s="17" t="s">
        <v>120</v>
      </c>
      <c r="AC714" s="17"/>
    </row>
    <row r="715" s="3" customFormat="1" ht="87" spans="1:29">
      <c r="A715" s="8">
        <f>SUBTOTAL(103,$B$6:B715)*1</f>
        <v>710</v>
      </c>
      <c r="B715" s="8" t="s">
        <v>107</v>
      </c>
      <c r="C715" s="9" t="s">
        <v>2639</v>
      </c>
      <c r="D715" s="9" t="s">
        <v>109</v>
      </c>
      <c r="E715" s="10" t="s">
        <v>110</v>
      </c>
      <c r="F715" s="9" t="s">
        <v>111</v>
      </c>
      <c r="G715" s="9" t="s">
        <v>72</v>
      </c>
      <c r="H715" s="9" t="s">
        <v>2636</v>
      </c>
      <c r="I715" s="8" t="s">
        <v>178</v>
      </c>
      <c r="J715" s="13" t="s">
        <v>127</v>
      </c>
      <c r="K715" s="13" t="s">
        <v>15</v>
      </c>
      <c r="L715" s="13" t="s">
        <v>29</v>
      </c>
      <c r="M715" s="8" t="s">
        <v>114</v>
      </c>
      <c r="N715" s="9">
        <v>24</v>
      </c>
      <c r="O715" s="9">
        <f t="shared" si="13"/>
        <v>24</v>
      </c>
      <c r="P715" s="8"/>
      <c r="Q715" s="8"/>
      <c r="R715" s="8"/>
      <c r="S715" s="9" t="s">
        <v>2640</v>
      </c>
      <c r="T715" s="9" t="s">
        <v>2641</v>
      </c>
      <c r="U715" s="8">
        <v>1</v>
      </c>
      <c r="V715" s="8">
        <v>374</v>
      </c>
      <c r="W715" s="8">
        <v>1740</v>
      </c>
      <c r="X715" s="8">
        <v>508</v>
      </c>
      <c r="Y715" s="8" t="s">
        <v>117</v>
      </c>
      <c r="Z715" s="8" t="s">
        <v>453</v>
      </c>
      <c r="AA715" s="8" t="s">
        <v>2638</v>
      </c>
      <c r="AB715" s="17" t="s">
        <v>120</v>
      </c>
      <c r="AC715" s="17"/>
    </row>
    <row r="716" s="3" customFormat="1" ht="156.6" spans="1:29">
      <c r="A716" s="8">
        <f>SUBTOTAL(103,$B$6:B716)*1</f>
        <v>711</v>
      </c>
      <c r="B716" s="8" t="s">
        <v>107</v>
      </c>
      <c r="C716" s="9" t="s">
        <v>2642</v>
      </c>
      <c r="D716" s="9" t="s">
        <v>109</v>
      </c>
      <c r="E716" s="10" t="s">
        <v>110</v>
      </c>
      <c r="F716" s="9" t="s">
        <v>111</v>
      </c>
      <c r="G716" s="9" t="s">
        <v>72</v>
      </c>
      <c r="H716" s="9" t="s">
        <v>2636</v>
      </c>
      <c r="I716" s="8" t="s">
        <v>178</v>
      </c>
      <c r="J716" s="13" t="s">
        <v>127</v>
      </c>
      <c r="K716" s="13" t="s">
        <v>18</v>
      </c>
      <c r="L716" s="13" t="s">
        <v>38</v>
      </c>
      <c r="M716" s="8" t="s">
        <v>114</v>
      </c>
      <c r="N716" s="9">
        <v>8</v>
      </c>
      <c r="O716" s="9">
        <f t="shared" si="13"/>
        <v>8</v>
      </c>
      <c r="P716" s="8"/>
      <c r="Q716" s="8"/>
      <c r="R716" s="8"/>
      <c r="S716" s="9" t="s">
        <v>2643</v>
      </c>
      <c r="T716" s="9" t="s">
        <v>2644</v>
      </c>
      <c r="U716" s="8">
        <v>1</v>
      </c>
      <c r="V716" s="8">
        <v>176</v>
      </c>
      <c r="W716" s="8">
        <v>892</v>
      </c>
      <c r="X716" s="8">
        <v>102</v>
      </c>
      <c r="Y716" s="8" t="s">
        <v>117</v>
      </c>
      <c r="Z716" s="8" t="s">
        <v>118</v>
      </c>
      <c r="AA716" s="8" t="s">
        <v>2638</v>
      </c>
      <c r="AB716" s="17" t="s">
        <v>120</v>
      </c>
      <c r="AC716" s="17"/>
    </row>
    <row r="717" s="3" customFormat="1" ht="69.6" spans="1:29">
      <c r="A717" s="8">
        <f>SUBTOTAL(103,$B$6:B717)*1</f>
        <v>712</v>
      </c>
      <c r="B717" s="8" t="s">
        <v>107</v>
      </c>
      <c r="C717" s="9" t="s">
        <v>2645</v>
      </c>
      <c r="D717" s="9" t="s">
        <v>109</v>
      </c>
      <c r="E717" s="10" t="s">
        <v>110</v>
      </c>
      <c r="F717" s="9" t="s">
        <v>111</v>
      </c>
      <c r="G717" s="9" t="s">
        <v>72</v>
      </c>
      <c r="H717" s="9" t="s">
        <v>2636</v>
      </c>
      <c r="I717" s="8" t="s">
        <v>178</v>
      </c>
      <c r="J717" s="13" t="s">
        <v>9</v>
      </c>
      <c r="K717" s="13" t="s">
        <v>22</v>
      </c>
      <c r="L717" s="13" t="s">
        <v>47</v>
      </c>
      <c r="M717" s="8" t="s">
        <v>114</v>
      </c>
      <c r="N717" s="9">
        <v>40</v>
      </c>
      <c r="O717" s="9">
        <f t="shared" si="13"/>
        <v>40</v>
      </c>
      <c r="P717" s="8"/>
      <c r="Q717" s="8"/>
      <c r="R717" s="8"/>
      <c r="S717" s="9" t="s">
        <v>2646</v>
      </c>
      <c r="T717" s="9" t="s">
        <v>2647</v>
      </c>
      <c r="U717" s="8">
        <v>1</v>
      </c>
      <c r="V717" s="8">
        <v>96</v>
      </c>
      <c r="W717" s="8">
        <v>509</v>
      </c>
      <c r="X717" s="8">
        <v>102</v>
      </c>
      <c r="Y717" s="8" t="s">
        <v>117</v>
      </c>
      <c r="Z717" s="8" t="s">
        <v>118</v>
      </c>
      <c r="AA717" s="8" t="s">
        <v>2638</v>
      </c>
      <c r="AB717" s="17" t="s">
        <v>120</v>
      </c>
      <c r="AC717" s="17"/>
    </row>
    <row r="718" s="3" customFormat="1" ht="104.4" spans="1:29">
      <c r="A718" s="8">
        <f>SUBTOTAL(103,$B$6:B718)*1</f>
        <v>713</v>
      </c>
      <c r="B718" s="8" t="s">
        <v>107</v>
      </c>
      <c r="C718" s="9" t="s">
        <v>2648</v>
      </c>
      <c r="D718" s="9" t="s">
        <v>109</v>
      </c>
      <c r="E718" s="10" t="s">
        <v>110</v>
      </c>
      <c r="F718" s="9" t="s">
        <v>111</v>
      </c>
      <c r="G718" s="9" t="s">
        <v>72</v>
      </c>
      <c r="H718" s="9" t="s">
        <v>2636</v>
      </c>
      <c r="I718" s="8" t="s">
        <v>178</v>
      </c>
      <c r="J718" s="13" t="s">
        <v>127</v>
      </c>
      <c r="K718" s="13" t="s">
        <v>15</v>
      </c>
      <c r="L718" s="13" t="s">
        <v>26</v>
      </c>
      <c r="M718" s="8" t="s">
        <v>114</v>
      </c>
      <c r="N718" s="9">
        <v>40</v>
      </c>
      <c r="O718" s="9">
        <f t="shared" si="13"/>
        <v>40</v>
      </c>
      <c r="P718" s="8"/>
      <c r="Q718" s="8"/>
      <c r="R718" s="8"/>
      <c r="S718" s="9" t="s">
        <v>2649</v>
      </c>
      <c r="T718" s="9" t="s">
        <v>2650</v>
      </c>
      <c r="U718" s="8">
        <v>1</v>
      </c>
      <c r="V718" s="8">
        <v>176</v>
      </c>
      <c r="W718" s="8">
        <v>892</v>
      </c>
      <c r="X718" s="8">
        <v>298</v>
      </c>
      <c r="Y718" s="8" t="s">
        <v>117</v>
      </c>
      <c r="Z718" s="8" t="s">
        <v>118</v>
      </c>
      <c r="AA718" s="8" t="s">
        <v>2638</v>
      </c>
      <c r="AB718" s="17" t="s">
        <v>120</v>
      </c>
      <c r="AC718" s="17"/>
    </row>
    <row r="719" s="3" customFormat="1" ht="121.8" spans="1:29">
      <c r="A719" s="8">
        <f>SUBTOTAL(103,$B$6:B719)*1</f>
        <v>714</v>
      </c>
      <c r="B719" s="8" t="s">
        <v>107</v>
      </c>
      <c r="C719" s="9" t="s">
        <v>2651</v>
      </c>
      <c r="D719" s="9" t="s">
        <v>109</v>
      </c>
      <c r="E719" s="10" t="s">
        <v>110</v>
      </c>
      <c r="F719" s="9" t="s">
        <v>111</v>
      </c>
      <c r="G719" s="9" t="s">
        <v>72</v>
      </c>
      <c r="H719" s="9" t="s">
        <v>2636</v>
      </c>
      <c r="I719" s="8" t="s">
        <v>178</v>
      </c>
      <c r="J719" s="13" t="s">
        <v>9</v>
      </c>
      <c r="K719" s="13" t="s">
        <v>21</v>
      </c>
      <c r="L719" s="13" t="s">
        <v>45</v>
      </c>
      <c r="M719" s="8" t="s">
        <v>114</v>
      </c>
      <c r="N719" s="9">
        <v>16</v>
      </c>
      <c r="O719" s="9">
        <f t="shared" si="13"/>
        <v>16</v>
      </c>
      <c r="P719" s="8"/>
      <c r="Q719" s="8"/>
      <c r="R719" s="8"/>
      <c r="S719" s="9" t="s">
        <v>2652</v>
      </c>
      <c r="T719" s="9" t="s">
        <v>2653</v>
      </c>
      <c r="U719" s="8">
        <v>1</v>
      </c>
      <c r="V719" s="8">
        <v>137</v>
      </c>
      <c r="W719" s="8">
        <v>692</v>
      </c>
      <c r="X719" s="8">
        <v>284</v>
      </c>
      <c r="Y719" s="8" t="s">
        <v>117</v>
      </c>
      <c r="Z719" s="8" t="s">
        <v>118</v>
      </c>
      <c r="AA719" s="8" t="s">
        <v>2638</v>
      </c>
      <c r="AB719" s="17" t="s">
        <v>120</v>
      </c>
      <c r="AC719" s="17"/>
    </row>
    <row r="720" s="3" customFormat="1" ht="87" spans="1:29">
      <c r="A720" s="8">
        <f>SUBTOTAL(103,$B$6:B720)*1</f>
        <v>715</v>
      </c>
      <c r="B720" s="8" t="s">
        <v>107</v>
      </c>
      <c r="C720" s="9" t="s">
        <v>2654</v>
      </c>
      <c r="D720" s="9" t="s">
        <v>109</v>
      </c>
      <c r="E720" s="10" t="s">
        <v>110</v>
      </c>
      <c r="F720" s="9" t="s">
        <v>111</v>
      </c>
      <c r="G720" s="9" t="s">
        <v>72</v>
      </c>
      <c r="H720" s="9" t="s">
        <v>2636</v>
      </c>
      <c r="I720" s="8" t="s">
        <v>178</v>
      </c>
      <c r="J720" s="13" t="s">
        <v>9</v>
      </c>
      <c r="K720" s="13" t="s">
        <v>22</v>
      </c>
      <c r="L720" s="13" t="s">
        <v>46</v>
      </c>
      <c r="M720" s="8" t="s">
        <v>114</v>
      </c>
      <c r="N720" s="9">
        <v>15</v>
      </c>
      <c r="O720" s="9">
        <f t="shared" si="13"/>
        <v>15</v>
      </c>
      <c r="P720" s="8"/>
      <c r="Q720" s="8"/>
      <c r="R720" s="8"/>
      <c r="S720" s="9" t="s">
        <v>2655</v>
      </c>
      <c r="T720" s="9" t="s">
        <v>2656</v>
      </c>
      <c r="U720" s="8">
        <v>1</v>
      </c>
      <c r="V720" s="8">
        <v>374</v>
      </c>
      <c r="W720" s="8">
        <v>1740</v>
      </c>
      <c r="X720" s="8">
        <v>352</v>
      </c>
      <c r="Y720" s="8" t="s">
        <v>117</v>
      </c>
      <c r="Z720" s="8" t="s">
        <v>118</v>
      </c>
      <c r="AA720" s="8" t="s">
        <v>2638</v>
      </c>
      <c r="AB720" s="17" t="s">
        <v>120</v>
      </c>
      <c r="AC720" s="17"/>
    </row>
    <row r="721" s="3" customFormat="1" ht="121.8" spans="1:29">
      <c r="A721" s="8">
        <f>SUBTOTAL(103,$B$6:B721)*1</f>
        <v>716</v>
      </c>
      <c r="B721" s="8" t="s">
        <v>107</v>
      </c>
      <c r="C721" s="9" t="s">
        <v>2657</v>
      </c>
      <c r="D721" s="9" t="s">
        <v>109</v>
      </c>
      <c r="E721" s="10" t="s">
        <v>110</v>
      </c>
      <c r="F721" s="9" t="s">
        <v>111</v>
      </c>
      <c r="G721" s="9" t="s">
        <v>72</v>
      </c>
      <c r="H721" s="9" t="s">
        <v>2636</v>
      </c>
      <c r="I721" s="8" t="s">
        <v>178</v>
      </c>
      <c r="J721" s="13" t="s">
        <v>127</v>
      </c>
      <c r="K721" s="13" t="s">
        <v>18</v>
      </c>
      <c r="L721" s="13" t="s">
        <v>38</v>
      </c>
      <c r="M721" s="8" t="s">
        <v>114</v>
      </c>
      <c r="N721" s="9">
        <v>12</v>
      </c>
      <c r="O721" s="9">
        <f t="shared" si="13"/>
        <v>12</v>
      </c>
      <c r="P721" s="8"/>
      <c r="Q721" s="8"/>
      <c r="R721" s="8"/>
      <c r="S721" s="9" t="s">
        <v>2658</v>
      </c>
      <c r="T721" s="9" t="s">
        <v>2659</v>
      </c>
      <c r="U721" s="8">
        <v>1</v>
      </c>
      <c r="V721" s="8">
        <v>374</v>
      </c>
      <c r="W721" s="8">
        <v>1740</v>
      </c>
      <c r="X721" s="8">
        <v>122</v>
      </c>
      <c r="Y721" s="8" t="s">
        <v>117</v>
      </c>
      <c r="Z721" s="8" t="s">
        <v>118</v>
      </c>
      <c r="AA721" s="8" t="s">
        <v>2638</v>
      </c>
      <c r="AB721" s="17" t="s">
        <v>120</v>
      </c>
      <c r="AC721" s="17"/>
    </row>
    <row r="722" s="3" customFormat="1" ht="121.8" spans="1:29">
      <c r="A722" s="8">
        <f>SUBTOTAL(103,$B$6:B722)*1</f>
        <v>717</v>
      </c>
      <c r="B722" s="8" t="s">
        <v>107</v>
      </c>
      <c r="C722" s="9" t="s">
        <v>2660</v>
      </c>
      <c r="D722" s="9" t="s">
        <v>109</v>
      </c>
      <c r="E722" s="10" t="s">
        <v>110</v>
      </c>
      <c r="F722" s="9" t="s">
        <v>111</v>
      </c>
      <c r="G722" s="9" t="s">
        <v>72</v>
      </c>
      <c r="H722" s="9" t="s">
        <v>2636</v>
      </c>
      <c r="I722" s="8" t="s">
        <v>178</v>
      </c>
      <c r="J722" s="13" t="s">
        <v>9</v>
      </c>
      <c r="K722" s="13" t="s">
        <v>21</v>
      </c>
      <c r="L722" s="13" t="s">
        <v>45</v>
      </c>
      <c r="M722" s="8" t="s">
        <v>114</v>
      </c>
      <c r="N722" s="9">
        <v>25</v>
      </c>
      <c r="O722" s="9">
        <f t="shared" si="13"/>
        <v>25</v>
      </c>
      <c r="P722" s="8"/>
      <c r="Q722" s="8"/>
      <c r="R722" s="8"/>
      <c r="S722" s="9" t="s">
        <v>2661</v>
      </c>
      <c r="T722" s="9" t="s">
        <v>2662</v>
      </c>
      <c r="U722" s="8">
        <v>1</v>
      </c>
      <c r="V722" s="8">
        <v>206</v>
      </c>
      <c r="W722" s="8">
        <v>1121</v>
      </c>
      <c r="X722" s="8">
        <v>216</v>
      </c>
      <c r="Y722" s="8" t="s">
        <v>117</v>
      </c>
      <c r="Z722" s="8" t="s">
        <v>118</v>
      </c>
      <c r="AA722" s="8" t="s">
        <v>2638</v>
      </c>
      <c r="AB722" s="17" t="s">
        <v>120</v>
      </c>
      <c r="AC722" s="17"/>
    </row>
    <row r="723" s="3" customFormat="1" ht="87" spans="1:29">
      <c r="A723" s="8">
        <f>SUBTOTAL(103,$B$6:B723)*1</f>
        <v>718</v>
      </c>
      <c r="B723" s="8" t="s">
        <v>107</v>
      </c>
      <c r="C723" s="9" t="s">
        <v>2663</v>
      </c>
      <c r="D723" s="9" t="s">
        <v>109</v>
      </c>
      <c r="E723" s="10" t="s">
        <v>110</v>
      </c>
      <c r="F723" s="9" t="s">
        <v>111</v>
      </c>
      <c r="G723" s="9" t="s">
        <v>72</v>
      </c>
      <c r="H723" s="9" t="s">
        <v>2636</v>
      </c>
      <c r="I723" s="8" t="s">
        <v>178</v>
      </c>
      <c r="J723" s="13" t="s">
        <v>9</v>
      </c>
      <c r="K723" s="13" t="s">
        <v>21</v>
      </c>
      <c r="L723" s="13" t="s">
        <v>42</v>
      </c>
      <c r="M723" s="8" t="s">
        <v>114</v>
      </c>
      <c r="N723" s="9">
        <v>20</v>
      </c>
      <c r="O723" s="9">
        <f t="shared" si="13"/>
        <v>20</v>
      </c>
      <c r="P723" s="8"/>
      <c r="Q723" s="8"/>
      <c r="R723" s="8"/>
      <c r="S723" s="9" t="s">
        <v>2664</v>
      </c>
      <c r="T723" s="9" t="s">
        <v>2665</v>
      </c>
      <c r="U723" s="8">
        <v>1</v>
      </c>
      <c r="V723" s="8">
        <v>52</v>
      </c>
      <c r="W723" s="8">
        <v>275</v>
      </c>
      <c r="X723" s="8">
        <v>47</v>
      </c>
      <c r="Y723" s="8" t="s">
        <v>117</v>
      </c>
      <c r="Z723" s="8" t="s">
        <v>118</v>
      </c>
      <c r="AA723" s="8" t="s">
        <v>2638</v>
      </c>
      <c r="AB723" s="17" t="s">
        <v>120</v>
      </c>
      <c r="AC723" s="17"/>
    </row>
    <row r="724" s="3" customFormat="1" ht="87" spans="1:29">
      <c r="A724" s="8">
        <f>SUBTOTAL(103,$B$6:B724)*1</f>
        <v>719</v>
      </c>
      <c r="B724" s="8" t="s">
        <v>107</v>
      </c>
      <c r="C724" s="9" t="s">
        <v>2666</v>
      </c>
      <c r="D724" s="9" t="s">
        <v>109</v>
      </c>
      <c r="E724" s="10" t="s">
        <v>110</v>
      </c>
      <c r="F724" s="9" t="s">
        <v>111</v>
      </c>
      <c r="G724" s="9" t="s">
        <v>72</v>
      </c>
      <c r="H724" s="9" t="s">
        <v>2636</v>
      </c>
      <c r="I724" s="8" t="s">
        <v>178</v>
      </c>
      <c r="J724" s="13" t="s">
        <v>9</v>
      </c>
      <c r="K724" s="13" t="s">
        <v>21</v>
      </c>
      <c r="L724" s="13" t="s">
        <v>42</v>
      </c>
      <c r="M724" s="8" t="s">
        <v>114</v>
      </c>
      <c r="N724" s="9">
        <v>80</v>
      </c>
      <c r="O724" s="9">
        <f t="shared" si="13"/>
        <v>80</v>
      </c>
      <c r="P724" s="8"/>
      <c r="Q724" s="8"/>
      <c r="R724" s="8"/>
      <c r="S724" s="9" t="s">
        <v>2667</v>
      </c>
      <c r="T724" s="9" t="s">
        <v>2668</v>
      </c>
      <c r="U724" s="8">
        <v>1</v>
      </c>
      <c r="V724" s="8">
        <v>374</v>
      </c>
      <c r="W724" s="8">
        <v>1740</v>
      </c>
      <c r="X724" s="8">
        <v>352</v>
      </c>
      <c r="Y724" s="8" t="s">
        <v>117</v>
      </c>
      <c r="Z724" s="8" t="s">
        <v>118</v>
      </c>
      <c r="AA724" s="8" t="s">
        <v>2638</v>
      </c>
      <c r="AB724" s="17" t="s">
        <v>120</v>
      </c>
      <c r="AC724" s="17"/>
    </row>
    <row r="725" s="3" customFormat="1" ht="139.2" spans="1:29">
      <c r="A725" s="8">
        <f>SUBTOTAL(103,$B$6:B725)*1</f>
        <v>720</v>
      </c>
      <c r="B725" s="8" t="s">
        <v>107</v>
      </c>
      <c r="C725" s="9" t="s">
        <v>2669</v>
      </c>
      <c r="D725" s="9" t="s">
        <v>109</v>
      </c>
      <c r="E725" s="10" t="s">
        <v>110</v>
      </c>
      <c r="F725" s="9" t="s">
        <v>111</v>
      </c>
      <c r="G725" s="9" t="s">
        <v>72</v>
      </c>
      <c r="H725" s="9" t="s">
        <v>2636</v>
      </c>
      <c r="I725" s="8" t="s">
        <v>178</v>
      </c>
      <c r="J725" s="13" t="s">
        <v>127</v>
      </c>
      <c r="K725" s="13" t="s">
        <v>15</v>
      </c>
      <c r="L725" s="13" t="s">
        <v>27</v>
      </c>
      <c r="M725" s="8" t="s">
        <v>114</v>
      </c>
      <c r="N725" s="9">
        <v>60</v>
      </c>
      <c r="O725" s="9">
        <f t="shared" si="13"/>
        <v>60</v>
      </c>
      <c r="P725" s="8"/>
      <c r="Q725" s="8"/>
      <c r="R725" s="8"/>
      <c r="S725" s="9" t="s">
        <v>2670</v>
      </c>
      <c r="T725" s="9" t="s">
        <v>2671</v>
      </c>
      <c r="U725" s="8">
        <v>1</v>
      </c>
      <c r="V725" s="8">
        <v>20</v>
      </c>
      <c r="W725" s="8">
        <v>101</v>
      </c>
      <c r="X725" s="8">
        <v>30</v>
      </c>
      <c r="Y725" s="8" t="s">
        <v>117</v>
      </c>
      <c r="Z725" s="8" t="s">
        <v>118</v>
      </c>
      <c r="AA725" s="8" t="s">
        <v>2638</v>
      </c>
      <c r="AB725" s="17" t="s">
        <v>120</v>
      </c>
      <c r="AC725" s="17"/>
    </row>
    <row r="726" s="3" customFormat="1" ht="87" spans="1:29">
      <c r="A726" s="8">
        <f>SUBTOTAL(103,$B$6:B726)*1</f>
        <v>721</v>
      </c>
      <c r="B726" s="8" t="s">
        <v>107</v>
      </c>
      <c r="C726" s="9" t="s">
        <v>2672</v>
      </c>
      <c r="D726" s="9" t="s">
        <v>109</v>
      </c>
      <c r="E726" s="10" t="s">
        <v>110</v>
      </c>
      <c r="F726" s="9" t="s">
        <v>111</v>
      </c>
      <c r="G726" s="9" t="s">
        <v>72</v>
      </c>
      <c r="H726" s="9" t="s">
        <v>2636</v>
      </c>
      <c r="I726" s="8" t="s">
        <v>178</v>
      </c>
      <c r="J726" s="13" t="s">
        <v>127</v>
      </c>
      <c r="K726" s="13" t="s">
        <v>15</v>
      </c>
      <c r="L726" s="13" t="s">
        <v>26</v>
      </c>
      <c r="M726" s="8" t="s">
        <v>114</v>
      </c>
      <c r="N726" s="9">
        <v>140</v>
      </c>
      <c r="O726" s="9">
        <f t="shared" si="13"/>
        <v>140</v>
      </c>
      <c r="P726" s="8"/>
      <c r="Q726" s="8"/>
      <c r="R726" s="8"/>
      <c r="S726" s="9" t="s">
        <v>2673</v>
      </c>
      <c r="T726" s="9" t="s">
        <v>2674</v>
      </c>
      <c r="U726" s="8">
        <v>1</v>
      </c>
      <c r="V726" s="8">
        <v>40</v>
      </c>
      <c r="W726" s="8">
        <v>219</v>
      </c>
      <c r="X726" s="8">
        <v>29</v>
      </c>
      <c r="Y726" s="8" t="s">
        <v>117</v>
      </c>
      <c r="Z726" s="8" t="s">
        <v>118</v>
      </c>
      <c r="AA726" s="8" t="s">
        <v>2638</v>
      </c>
      <c r="AB726" s="17" t="s">
        <v>120</v>
      </c>
      <c r="AC726" s="17"/>
    </row>
    <row r="727" s="3" customFormat="1" ht="87" spans="1:29">
      <c r="A727" s="8">
        <f>SUBTOTAL(103,$B$6:B727)*1</f>
        <v>722</v>
      </c>
      <c r="B727" s="8" t="s">
        <v>107</v>
      </c>
      <c r="C727" s="9" t="s">
        <v>2675</v>
      </c>
      <c r="D727" s="9" t="s">
        <v>109</v>
      </c>
      <c r="E727" s="10" t="s">
        <v>110</v>
      </c>
      <c r="F727" s="9" t="s">
        <v>111</v>
      </c>
      <c r="G727" s="9" t="s">
        <v>72</v>
      </c>
      <c r="H727" s="9" t="s">
        <v>2636</v>
      </c>
      <c r="I727" s="8" t="s">
        <v>178</v>
      </c>
      <c r="J727" s="13" t="s">
        <v>127</v>
      </c>
      <c r="K727" s="13" t="s">
        <v>18</v>
      </c>
      <c r="L727" s="13" t="s">
        <v>38</v>
      </c>
      <c r="M727" s="8" t="s">
        <v>114</v>
      </c>
      <c r="N727" s="9">
        <v>25</v>
      </c>
      <c r="O727" s="9">
        <f t="shared" si="13"/>
        <v>25</v>
      </c>
      <c r="P727" s="8"/>
      <c r="Q727" s="8"/>
      <c r="R727" s="8"/>
      <c r="S727" s="9" t="s">
        <v>2676</v>
      </c>
      <c r="T727" s="9" t="s">
        <v>2677</v>
      </c>
      <c r="U727" s="8">
        <v>1</v>
      </c>
      <c r="V727" s="8">
        <v>216</v>
      </c>
      <c r="W727" s="8">
        <v>1256</v>
      </c>
      <c r="X727" s="8">
        <v>261</v>
      </c>
      <c r="Y727" s="8" t="s">
        <v>117</v>
      </c>
      <c r="Z727" s="8" t="s">
        <v>118</v>
      </c>
      <c r="AA727" s="8" t="s">
        <v>2638</v>
      </c>
      <c r="AB727" s="17" t="s">
        <v>120</v>
      </c>
      <c r="AC727" s="17"/>
    </row>
    <row r="728" s="3" customFormat="1" ht="139.2" spans="1:29">
      <c r="A728" s="8">
        <f>SUBTOTAL(103,$B$6:B728)*1</f>
        <v>723</v>
      </c>
      <c r="B728" s="8" t="s">
        <v>107</v>
      </c>
      <c r="C728" s="9" t="s">
        <v>2678</v>
      </c>
      <c r="D728" s="9" t="s">
        <v>109</v>
      </c>
      <c r="E728" s="10" t="s">
        <v>110</v>
      </c>
      <c r="F728" s="9" t="s">
        <v>111</v>
      </c>
      <c r="G728" s="9" t="s">
        <v>72</v>
      </c>
      <c r="H728" s="9" t="s">
        <v>2636</v>
      </c>
      <c r="I728" s="8" t="s">
        <v>178</v>
      </c>
      <c r="J728" s="13" t="s">
        <v>127</v>
      </c>
      <c r="K728" s="13" t="s">
        <v>7</v>
      </c>
      <c r="L728" s="13" t="s">
        <v>7</v>
      </c>
      <c r="M728" s="8" t="s">
        <v>114</v>
      </c>
      <c r="N728" s="9">
        <v>60</v>
      </c>
      <c r="O728" s="9">
        <f t="shared" si="13"/>
        <v>60</v>
      </c>
      <c r="P728" s="8"/>
      <c r="Q728" s="8"/>
      <c r="R728" s="8"/>
      <c r="S728" s="9" t="s">
        <v>2679</v>
      </c>
      <c r="T728" s="9" t="s">
        <v>2680</v>
      </c>
      <c r="U728" s="8">
        <v>1</v>
      </c>
      <c r="V728" s="8">
        <v>25</v>
      </c>
      <c r="W728" s="8">
        <v>121</v>
      </c>
      <c r="X728" s="8" t="s">
        <v>2681</v>
      </c>
      <c r="Y728" s="8" t="s">
        <v>117</v>
      </c>
      <c r="Z728" s="8" t="s">
        <v>118</v>
      </c>
      <c r="AA728" s="8" t="s">
        <v>2638</v>
      </c>
      <c r="AB728" s="17" t="s">
        <v>120</v>
      </c>
      <c r="AC728" s="17"/>
    </row>
    <row r="729" s="3" customFormat="1" ht="87" spans="1:29">
      <c r="A729" s="8">
        <f>SUBTOTAL(103,$B$6:B729)*1</f>
        <v>724</v>
      </c>
      <c r="B729" s="8" t="s">
        <v>107</v>
      </c>
      <c r="C729" s="9" t="s">
        <v>2682</v>
      </c>
      <c r="D729" s="9" t="s">
        <v>109</v>
      </c>
      <c r="E729" s="10" t="s">
        <v>110</v>
      </c>
      <c r="F729" s="9" t="s">
        <v>111</v>
      </c>
      <c r="G729" s="9" t="s">
        <v>72</v>
      </c>
      <c r="H729" s="9" t="s">
        <v>2683</v>
      </c>
      <c r="I729" s="8" t="s">
        <v>196</v>
      </c>
      <c r="J729" s="13" t="s">
        <v>9</v>
      </c>
      <c r="K729" s="13" t="s">
        <v>21</v>
      </c>
      <c r="L729" s="13" t="s">
        <v>45</v>
      </c>
      <c r="M729" s="8" t="s">
        <v>114</v>
      </c>
      <c r="N729" s="9">
        <v>30</v>
      </c>
      <c r="O729" s="9">
        <f t="shared" si="13"/>
        <v>30</v>
      </c>
      <c r="P729" s="8"/>
      <c r="Q729" s="8"/>
      <c r="R729" s="8"/>
      <c r="S729" s="9" t="s">
        <v>2684</v>
      </c>
      <c r="T729" s="9" t="s">
        <v>2685</v>
      </c>
      <c r="U729" s="8">
        <v>1</v>
      </c>
      <c r="V729" s="8">
        <v>85</v>
      </c>
      <c r="W729" s="8">
        <v>389</v>
      </c>
      <c r="X729" s="8">
        <v>122</v>
      </c>
      <c r="Y729" s="8" t="s">
        <v>117</v>
      </c>
      <c r="Z729" s="8" t="s">
        <v>118</v>
      </c>
      <c r="AA729" s="8" t="s">
        <v>2686</v>
      </c>
      <c r="AB729" s="17" t="s">
        <v>120</v>
      </c>
      <c r="AC729" s="17"/>
    </row>
    <row r="730" s="3" customFormat="1" ht="104.4" spans="1:29">
      <c r="A730" s="8">
        <f>SUBTOTAL(103,$B$6:B730)*1</f>
        <v>725</v>
      </c>
      <c r="B730" s="8" t="s">
        <v>107</v>
      </c>
      <c r="C730" s="9" t="s">
        <v>2687</v>
      </c>
      <c r="D730" s="9" t="s">
        <v>109</v>
      </c>
      <c r="E730" s="10" t="s">
        <v>110</v>
      </c>
      <c r="F730" s="9" t="s">
        <v>111</v>
      </c>
      <c r="G730" s="9" t="s">
        <v>72</v>
      </c>
      <c r="H730" s="9" t="s">
        <v>2683</v>
      </c>
      <c r="I730" s="8" t="s">
        <v>196</v>
      </c>
      <c r="J730" s="13" t="s">
        <v>9</v>
      </c>
      <c r="K730" s="13" t="s">
        <v>21</v>
      </c>
      <c r="L730" s="13" t="s">
        <v>45</v>
      </c>
      <c r="M730" s="8" t="s">
        <v>114</v>
      </c>
      <c r="N730" s="9">
        <v>30</v>
      </c>
      <c r="O730" s="9">
        <f t="shared" si="13"/>
        <v>30</v>
      </c>
      <c r="P730" s="8"/>
      <c r="Q730" s="8"/>
      <c r="R730" s="8"/>
      <c r="S730" s="9" t="s">
        <v>2688</v>
      </c>
      <c r="T730" s="9" t="s">
        <v>2689</v>
      </c>
      <c r="U730" s="8">
        <v>1</v>
      </c>
      <c r="V730" s="8">
        <v>72</v>
      </c>
      <c r="W730" s="8">
        <v>362</v>
      </c>
      <c r="X730" s="8">
        <v>270</v>
      </c>
      <c r="Y730" s="8" t="s">
        <v>117</v>
      </c>
      <c r="Z730" s="8" t="s">
        <v>118</v>
      </c>
      <c r="AA730" s="8" t="s">
        <v>2686</v>
      </c>
      <c r="AB730" s="17" t="s">
        <v>120</v>
      </c>
      <c r="AC730" s="17"/>
    </row>
    <row r="731" s="3" customFormat="1" ht="104.4" spans="1:29">
      <c r="A731" s="8">
        <f>SUBTOTAL(103,$B$6:B731)*1</f>
        <v>726</v>
      </c>
      <c r="B731" s="8" t="s">
        <v>107</v>
      </c>
      <c r="C731" s="9" t="s">
        <v>2690</v>
      </c>
      <c r="D731" s="9" t="s">
        <v>109</v>
      </c>
      <c r="E731" s="10" t="s">
        <v>110</v>
      </c>
      <c r="F731" s="9" t="s">
        <v>111</v>
      </c>
      <c r="G731" s="9" t="s">
        <v>72</v>
      </c>
      <c r="H731" s="9" t="s">
        <v>2683</v>
      </c>
      <c r="I731" s="8" t="s">
        <v>196</v>
      </c>
      <c r="J731" s="13" t="s">
        <v>9</v>
      </c>
      <c r="K731" s="13" t="s">
        <v>21</v>
      </c>
      <c r="L731" s="13" t="s">
        <v>42</v>
      </c>
      <c r="M731" s="8" t="s">
        <v>114</v>
      </c>
      <c r="N731" s="9">
        <v>35</v>
      </c>
      <c r="O731" s="9">
        <f t="shared" si="13"/>
        <v>35</v>
      </c>
      <c r="P731" s="8"/>
      <c r="Q731" s="8"/>
      <c r="R731" s="8"/>
      <c r="S731" s="9" t="s">
        <v>2691</v>
      </c>
      <c r="T731" s="9" t="s">
        <v>2692</v>
      </c>
      <c r="U731" s="8">
        <v>1</v>
      </c>
      <c r="V731" s="8">
        <v>197</v>
      </c>
      <c r="W731" s="8">
        <v>875</v>
      </c>
      <c r="X731" s="8">
        <v>270</v>
      </c>
      <c r="Y731" s="8" t="s">
        <v>117</v>
      </c>
      <c r="Z731" s="8" t="s">
        <v>118</v>
      </c>
      <c r="AA731" s="8" t="s">
        <v>2686</v>
      </c>
      <c r="AB731" s="17" t="s">
        <v>120</v>
      </c>
      <c r="AC731" s="17"/>
    </row>
    <row r="732" s="3" customFormat="1" ht="87" spans="1:29">
      <c r="A732" s="8">
        <f>SUBTOTAL(103,$B$6:B732)*1</f>
        <v>727</v>
      </c>
      <c r="B732" s="8" t="s">
        <v>107</v>
      </c>
      <c r="C732" s="9" t="s">
        <v>2693</v>
      </c>
      <c r="D732" s="9" t="s">
        <v>109</v>
      </c>
      <c r="E732" s="10" t="s">
        <v>110</v>
      </c>
      <c r="F732" s="9" t="s">
        <v>111</v>
      </c>
      <c r="G732" s="9" t="s">
        <v>72</v>
      </c>
      <c r="H732" s="9" t="s">
        <v>2683</v>
      </c>
      <c r="I732" s="8" t="s">
        <v>196</v>
      </c>
      <c r="J732" s="13" t="s">
        <v>9</v>
      </c>
      <c r="K732" s="13" t="s">
        <v>21</v>
      </c>
      <c r="L732" s="13" t="s">
        <v>43</v>
      </c>
      <c r="M732" s="8" t="s">
        <v>114</v>
      </c>
      <c r="N732" s="9">
        <v>15</v>
      </c>
      <c r="O732" s="9">
        <f t="shared" si="13"/>
        <v>15</v>
      </c>
      <c r="P732" s="8"/>
      <c r="Q732" s="8"/>
      <c r="R732" s="8"/>
      <c r="S732" s="9" t="s">
        <v>2694</v>
      </c>
      <c r="T732" s="9" t="s">
        <v>2695</v>
      </c>
      <c r="U732" s="8">
        <v>1</v>
      </c>
      <c r="V732" s="8">
        <v>30</v>
      </c>
      <c r="W732" s="8">
        <v>125</v>
      </c>
      <c r="X732" s="8">
        <v>89</v>
      </c>
      <c r="Y732" s="8" t="s">
        <v>117</v>
      </c>
      <c r="Z732" s="8" t="s">
        <v>118</v>
      </c>
      <c r="AA732" s="8" t="s">
        <v>2686</v>
      </c>
      <c r="AB732" s="17" t="s">
        <v>120</v>
      </c>
      <c r="AC732" s="17"/>
    </row>
    <row r="733" s="3" customFormat="1" ht="139.2" spans="1:29">
      <c r="A733" s="8">
        <f>SUBTOTAL(103,$B$6:B733)*1</f>
        <v>728</v>
      </c>
      <c r="B733" s="8" t="s">
        <v>107</v>
      </c>
      <c r="C733" s="9" t="s">
        <v>2611</v>
      </c>
      <c r="D733" s="9" t="s">
        <v>109</v>
      </c>
      <c r="E733" s="10" t="s">
        <v>110</v>
      </c>
      <c r="F733" s="9" t="s">
        <v>111</v>
      </c>
      <c r="G733" s="9" t="s">
        <v>72</v>
      </c>
      <c r="H733" s="9" t="s">
        <v>2683</v>
      </c>
      <c r="I733" s="8" t="s">
        <v>196</v>
      </c>
      <c r="J733" s="13" t="s">
        <v>127</v>
      </c>
      <c r="K733" s="13" t="s">
        <v>7</v>
      </c>
      <c r="L733" s="13" t="s">
        <v>7</v>
      </c>
      <c r="M733" s="8" t="s">
        <v>114</v>
      </c>
      <c r="N733" s="9">
        <v>80</v>
      </c>
      <c r="O733" s="9">
        <f t="shared" si="13"/>
        <v>80</v>
      </c>
      <c r="P733" s="8"/>
      <c r="Q733" s="8"/>
      <c r="R733" s="8"/>
      <c r="S733" s="9" t="s">
        <v>2696</v>
      </c>
      <c r="T733" s="9" t="s">
        <v>2697</v>
      </c>
      <c r="U733" s="8">
        <v>1</v>
      </c>
      <c r="V733" s="8">
        <v>197</v>
      </c>
      <c r="W733" s="8">
        <v>875</v>
      </c>
      <c r="X733" s="8">
        <v>270</v>
      </c>
      <c r="Y733" s="8" t="s">
        <v>117</v>
      </c>
      <c r="Z733" s="8" t="s">
        <v>118</v>
      </c>
      <c r="AA733" s="8" t="s">
        <v>2686</v>
      </c>
      <c r="AB733" s="17" t="s">
        <v>120</v>
      </c>
      <c r="AC733" s="17"/>
    </row>
    <row r="734" s="3" customFormat="1" ht="104.4" spans="1:29">
      <c r="A734" s="8">
        <f>SUBTOTAL(103,$B$6:B734)*1</f>
        <v>729</v>
      </c>
      <c r="B734" s="8" t="s">
        <v>107</v>
      </c>
      <c r="C734" s="9" t="s">
        <v>2698</v>
      </c>
      <c r="D734" s="9" t="s">
        <v>109</v>
      </c>
      <c r="E734" s="10" t="s">
        <v>110</v>
      </c>
      <c r="F734" s="9" t="s">
        <v>111</v>
      </c>
      <c r="G734" s="9" t="s">
        <v>72</v>
      </c>
      <c r="H734" s="9" t="s">
        <v>2699</v>
      </c>
      <c r="I734" s="8" t="s">
        <v>196</v>
      </c>
      <c r="J734" s="13" t="s">
        <v>127</v>
      </c>
      <c r="K734" s="13" t="s">
        <v>17</v>
      </c>
      <c r="L734" s="13" t="s">
        <v>35</v>
      </c>
      <c r="M734" s="8" t="s">
        <v>114</v>
      </c>
      <c r="N734" s="9">
        <v>45</v>
      </c>
      <c r="O734" s="9">
        <f t="shared" si="13"/>
        <v>45</v>
      </c>
      <c r="P734" s="8"/>
      <c r="Q734" s="8"/>
      <c r="R734" s="8"/>
      <c r="S734" s="9" t="s">
        <v>2700</v>
      </c>
      <c r="T734" s="9" t="s">
        <v>2701</v>
      </c>
      <c r="U734" s="8">
        <v>1</v>
      </c>
      <c r="V734" s="8">
        <v>15</v>
      </c>
      <c r="W734" s="8">
        <v>73</v>
      </c>
      <c r="X734" s="8">
        <v>38</v>
      </c>
      <c r="Y734" s="8" t="s">
        <v>117</v>
      </c>
      <c r="Z734" s="8" t="s">
        <v>118</v>
      </c>
      <c r="AA734" s="8" t="s">
        <v>2702</v>
      </c>
      <c r="AB734" s="17" t="s">
        <v>120</v>
      </c>
      <c r="AC734" s="17"/>
    </row>
    <row r="735" s="3" customFormat="1" ht="87" spans="1:29">
      <c r="A735" s="8">
        <f>SUBTOTAL(103,$B$6:B735)*1</f>
        <v>730</v>
      </c>
      <c r="B735" s="8" t="s">
        <v>107</v>
      </c>
      <c r="C735" s="9" t="s">
        <v>2703</v>
      </c>
      <c r="D735" s="9" t="s">
        <v>109</v>
      </c>
      <c r="E735" s="10" t="s">
        <v>110</v>
      </c>
      <c r="F735" s="9" t="s">
        <v>111</v>
      </c>
      <c r="G735" s="9" t="s">
        <v>72</v>
      </c>
      <c r="H735" s="9" t="s">
        <v>2699</v>
      </c>
      <c r="I735" s="8" t="s">
        <v>196</v>
      </c>
      <c r="J735" s="13" t="s">
        <v>9</v>
      </c>
      <c r="K735" s="13" t="s">
        <v>21</v>
      </c>
      <c r="L735" s="13" t="s">
        <v>43</v>
      </c>
      <c r="M735" s="8" t="s">
        <v>114</v>
      </c>
      <c r="N735" s="9">
        <v>15</v>
      </c>
      <c r="O735" s="9">
        <f t="shared" si="13"/>
        <v>15</v>
      </c>
      <c r="P735" s="8"/>
      <c r="Q735" s="8"/>
      <c r="R735" s="8"/>
      <c r="S735" s="9" t="s">
        <v>2704</v>
      </c>
      <c r="T735" s="9" t="s">
        <v>2705</v>
      </c>
      <c r="U735" s="8">
        <v>1</v>
      </c>
      <c r="V735" s="8">
        <v>32</v>
      </c>
      <c r="W735" s="8">
        <v>152</v>
      </c>
      <c r="X735" s="8">
        <v>25</v>
      </c>
      <c r="Y735" s="8" t="s">
        <v>117</v>
      </c>
      <c r="Z735" s="8" t="s">
        <v>118</v>
      </c>
      <c r="AA735" s="8" t="s">
        <v>2702</v>
      </c>
      <c r="AB735" s="17" t="s">
        <v>120</v>
      </c>
      <c r="AC735" s="17"/>
    </row>
    <row r="736" s="3" customFormat="1" ht="104.4" spans="1:29">
      <c r="A736" s="8">
        <f>SUBTOTAL(103,$B$6:B736)*1</f>
        <v>731</v>
      </c>
      <c r="B736" s="8" t="s">
        <v>107</v>
      </c>
      <c r="C736" s="9" t="s">
        <v>2706</v>
      </c>
      <c r="D736" s="9"/>
      <c r="E736" s="10" t="s">
        <v>110</v>
      </c>
      <c r="F736" s="9" t="s">
        <v>111</v>
      </c>
      <c r="G736" s="9" t="s">
        <v>72</v>
      </c>
      <c r="H736" s="9" t="s">
        <v>2699</v>
      </c>
      <c r="I736" s="8" t="s">
        <v>196</v>
      </c>
      <c r="J736" s="13" t="s">
        <v>9</v>
      </c>
      <c r="K736" s="13" t="s">
        <v>21</v>
      </c>
      <c r="L736" s="13" t="s">
        <v>43</v>
      </c>
      <c r="M736" s="8" t="s">
        <v>114</v>
      </c>
      <c r="N736" s="9">
        <v>30</v>
      </c>
      <c r="O736" s="9">
        <f t="shared" si="13"/>
        <v>30</v>
      </c>
      <c r="P736" s="8"/>
      <c r="Q736" s="8"/>
      <c r="R736" s="8"/>
      <c r="S736" s="9" t="s">
        <v>2707</v>
      </c>
      <c r="T736" s="9" t="s">
        <v>2708</v>
      </c>
      <c r="U736" s="8">
        <v>1</v>
      </c>
      <c r="V736" s="8">
        <v>102</v>
      </c>
      <c r="W736" s="8">
        <v>350</v>
      </c>
      <c r="X736" s="8">
        <v>168</v>
      </c>
      <c r="Y736" s="8" t="s">
        <v>117</v>
      </c>
      <c r="Z736" s="8" t="s">
        <v>118</v>
      </c>
      <c r="AA736" s="8" t="s">
        <v>2702</v>
      </c>
      <c r="AB736" s="17" t="s">
        <v>120</v>
      </c>
      <c r="AC736" s="17"/>
    </row>
    <row r="737" s="3" customFormat="1" ht="87" spans="1:29">
      <c r="A737" s="8">
        <f>SUBTOTAL(103,$B$6:B737)*1</f>
        <v>732</v>
      </c>
      <c r="B737" s="8" t="s">
        <v>107</v>
      </c>
      <c r="C737" s="9" t="s">
        <v>2709</v>
      </c>
      <c r="D737" s="9" t="s">
        <v>109</v>
      </c>
      <c r="E737" s="10" t="s">
        <v>110</v>
      </c>
      <c r="F737" s="9" t="s">
        <v>111</v>
      </c>
      <c r="G737" s="9" t="s">
        <v>72</v>
      </c>
      <c r="H737" s="9" t="s">
        <v>2699</v>
      </c>
      <c r="I737" s="8" t="s">
        <v>196</v>
      </c>
      <c r="J737" s="13" t="s">
        <v>9</v>
      </c>
      <c r="K737" s="13" t="s">
        <v>21</v>
      </c>
      <c r="L737" s="13" t="s">
        <v>45</v>
      </c>
      <c r="M737" s="8" t="s">
        <v>114</v>
      </c>
      <c r="N737" s="9">
        <v>35</v>
      </c>
      <c r="O737" s="9">
        <f t="shared" si="13"/>
        <v>35</v>
      </c>
      <c r="P737" s="8"/>
      <c r="Q737" s="8"/>
      <c r="R737" s="8"/>
      <c r="S737" s="9" t="s">
        <v>2710</v>
      </c>
      <c r="T737" s="9" t="s">
        <v>2711</v>
      </c>
      <c r="U737" s="8">
        <v>1</v>
      </c>
      <c r="V737" s="8">
        <v>40</v>
      </c>
      <c r="W737" s="8">
        <v>249</v>
      </c>
      <c r="X737" s="8">
        <v>139</v>
      </c>
      <c r="Y737" s="8" t="s">
        <v>117</v>
      </c>
      <c r="Z737" s="8" t="s">
        <v>118</v>
      </c>
      <c r="AA737" s="8" t="s">
        <v>2702</v>
      </c>
      <c r="AB737" s="17" t="s">
        <v>120</v>
      </c>
      <c r="AC737" s="17"/>
    </row>
    <row r="738" s="3" customFormat="1" ht="69.6" spans="1:29">
      <c r="A738" s="8">
        <f>SUBTOTAL(103,$B$6:B738)*1</f>
        <v>733</v>
      </c>
      <c r="B738" s="8" t="s">
        <v>107</v>
      </c>
      <c r="C738" s="9" t="s">
        <v>2712</v>
      </c>
      <c r="D738" s="9" t="s">
        <v>109</v>
      </c>
      <c r="E738" s="10" t="s">
        <v>110</v>
      </c>
      <c r="F738" s="9" t="s">
        <v>111</v>
      </c>
      <c r="G738" s="9" t="s">
        <v>72</v>
      </c>
      <c r="H738" s="9" t="s">
        <v>2699</v>
      </c>
      <c r="I738" s="8" t="s">
        <v>196</v>
      </c>
      <c r="J738" s="13" t="s">
        <v>127</v>
      </c>
      <c r="K738" s="13" t="s">
        <v>15</v>
      </c>
      <c r="L738" s="13" t="s">
        <v>29</v>
      </c>
      <c r="M738" s="8" t="s">
        <v>114</v>
      </c>
      <c r="N738" s="9">
        <v>30</v>
      </c>
      <c r="O738" s="9">
        <f t="shared" si="13"/>
        <v>30</v>
      </c>
      <c r="P738" s="8"/>
      <c r="Q738" s="8"/>
      <c r="R738" s="8"/>
      <c r="S738" s="9" t="s">
        <v>2713</v>
      </c>
      <c r="T738" s="9" t="s">
        <v>2714</v>
      </c>
      <c r="U738" s="8">
        <v>1</v>
      </c>
      <c r="V738" s="8">
        <v>20</v>
      </c>
      <c r="W738" s="8">
        <v>98</v>
      </c>
      <c r="X738" s="8">
        <v>75</v>
      </c>
      <c r="Y738" s="8" t="s">
        <v>117</v>
      </c>
      <c r="Z738" s="8" t="s">
        <v>453</v>
      </c>
      <c r="AA738" s="8" t="s">
        <v>2702</v>
      </c>
      <c r="AB738" s="17" t="s">
        <v>120</v>
      </c>
      <c r="AC738" s="17"/>
    </row>
    <row r="739" s="3" customFormat="1" ht="87" spans="1:29">
      <c r="A739" s="8">
        <f>SUBTOTAL(103,$B$6:B739)*1</f>
        <v>734</v>
      </c>
      <c r="B739" s="8" t="s">
        <v>107</v>
      </c>
      <c r="C739" s="9" t="s">
        <v>2715</v>
      </c>
      <c r="D739" s="9" t="s">
        <v>109</v>
      </c>
      <c r="E739" s="10" t="s">
        <v>110</v>
      </c>
      <c r="F739" s="9" t="s">
        <v>111</v>
      </c>
      <c r="G739" s="9" t="s">
        <v>72</v>
      </c>
      <c r="H739" s="9" t="s">
        <v>2699</v>
      </c>
      <c r="I739" s="8" t="s">
        <v>196</v>
      </c>
      <c r="J739" s="13" t="s">
        <v>9</v>
      </c>
      <c r="K739" s="13" t="s">
        <v>21</v>
      </c>
      <c r="L739" s="13" t="s">
        <v>45</v>
      </c>
      <c r="M739" s="8" t="s">
        <v>114</v>
      </c>
      <c r="N739" s="9">
        <v>25</v>
      </c>
      <c r="O739" s="9">
        <f t="shared" si="13"/>
        <v>25</v>
      </c>
      <c r="P739" s="8"/>
      <c r="Q739" s="8"/>
      <c r="R739" s="8"/>
      <c r="S739" s="9" t="s">
        <v>2716</v>
      </c>
      <c r="T739" s="9" t="s">
        <v>2717</v>
      </c>
      <c r="U739" s="8">
        <v>1</v>
      </c>
      <c r="V739" s="8">
        <v>195</v>
      </c>
      <c r="W739" s="8">
        <v>752</v>
      </c>
      <c r="X739" s="8">
        <v>126</v>
      </c>
      <c r="Y739" s="8" t="s">
        <v>117</v>
      </c>
      <c r="Z739" s="8" t="s">
        <v>118</v>
      </c>
      <c r="AA739" s="8" t="s">
        <v>2702</v>
      </c>
      <c r="AB739" s="17" t="s">
        <v>120</v>
      </c>
      <c r="AC739" s="17"/>
    </row>
    <row r="740" s="3" customFormat="1" ht="121.8" spans="1:29">
      <c r="A740" s="8">
        <f>SUBTOTAL(103,$B$6:B740)*1</f>
        <v>735</v>
      </c>
      <c r="B740" s="8" t="s">
        <v>107</v>
      </c>
      <c r="C740" s="9" t="s">
        <v>2718</v>
      </c>
      <c r="D740" s="9" t="s">
        <v>109</v>
      </c>
      <c r="E740" s="10" t="s">
        <v>110</v>
      </c>
      <c r="F740" s="9" t="s">
        <v>111</v>
      </c>
      <c r="G740" s="9" t="s">
        <v>72</v>
      </c>
      <c r="H740" s="9" t="s">
        <v>2699</v>
      </c>
      <c r="I740" s="8" t="s">
        <v>196</v>
      </c>
      <c r="J740" s="13" t="s">
        <v>127</v>
      </c>
      <c r="K740" s="13" t="s">
        <v>18</v>
      </c>
      <c r="L740" s="13" t="s">
        <v>38</v>
      </c>
      <c r="M740" s="8" t="s">
        <v>114</v>
      </c>
      <c r="N740" s="9">
        <v>100</v>
      </c>
      <c r="O740" s="9">
        <f t="shared" si="13"/>
        <v>100</v>
      </c>
      <c r="P740" s="8"/>
      <c r="Q740" s="8"/>
      <c r="R740" s="8"/>
      <c r="S740" s="9" t="s">
        <v>2719</v>
      </c>
      <c r="T740" s="9" t="s">
        <v>2720</v>
      </c>
      <c r="U740" s="8">
        <v>1</v>
      </c>
      <c r="V740" s="8">
        <v>25</v>
      </c>
      <c r="W740" s="8">
        <v>132</v>
      </c>
      <c r="X740" s="8">
        <v>20</v>
      </c>
      <c r="Y740" s="8" t="s">
        <v>117</v>
      </c>
      <c r="Z740" s="8" t="s">
        <v>118</v>
      </c>
      <c r="AA740" s="8" t="s">
        <v>2702</v>
      </c>
      <c r="AB740" s="17" t="s">
        <v>120</v>
      </c>
      <c r="AC740" s="17"/>
    </row>
    <row r="741" s="3" customFormat="1" ht="121.8" spans="1:29">
      <c r="A741" s="8">
        <f>SUBTOTAL(103,$B$6:B741)*1</f>
        <v>736</v>
      </c>
      <c r="B741" s="8" t="s">
        <v>107</v>
      </c>
      <c r="C741" s="9" t="s">
        <v>2721</v>
      </c>
      <c r="D741" s="9" t="s">
        <v>109</v>
      </c>
      <c r="E741" s="10" t="s">
        <v>110</v>
      </c>
      <c r="F741" s="9" t="s">
        <v>111</v>
      </c>
      <c r="G741" s="9" t="s">
        <v>72</v>
      </c>
      <c r="H741" s="9" t="s">
        <v>2699</v>
      </c>
      <c r="I741" s="8" t="s">
        <v>196</v>
      </c>
      <c r="J741" s="13" t="s">
        <v>127</v>
      </c>
      <c r="K741" s="13" t="s">
        <v>17</v>
      </c>
      <c r="L741" s="13" t="s">
        <v>35</v>
      </c>
      <c r="M741" s="8" t="s">
        <v>114</v>
      </c>
      <c r="N741" s="9">
        <v>120</v>
      </c>
      <c r="O741" s="9">
        <f t="shared" si="13"/>
        <v>120</v>
      </c>
      <c r="P741" s="8"/>
      <c r="Q741" s="8"/>
      <c r="R741" s="8"/>
      <c r="S741" s="9" t="s">
        <v>2722</v>
      </c>
      <c r="T741" s="9" t="s">
        <v>2723</v>
      </c>
      <c r="U741" s="8">
        <v>1</v>
      </c>
      <c r="V741" s="8">
        <v>56</v>
      </c>
      <c r="W741" s="8">
        <v>232</v>
      </c>
      <c r="X741" s="8">
        <v>32</v>
      </c>
      <c r="Y741" s="8" t="s">
        <v>117</v>
      </c>
      <c r="Z741" s="8" t="s">
        <v>118</v>
      </c>
      <c r="AA741" s="8" t="s">
        <v>2702</v>
      </c>
      <c r="AB741" s="17" t="s">
        <v>120</v>
      </c>
      <c r="AC741" s="17"/>
    </row>
    <row r="742" s="3" customFormat="1" ht="121.8" spans="1:29">
      <c r="A742" s="8">
        <f>SUBTOTAL(103,$B$6:B742)*1</f>
        <v>737</v>
      </c>
      <c r="B742" s="8" t="s">
        <v>107</v>
      </c>
      <c r="C742" s="9" t="s">
        <v>2724</v>
      </c>
      <c r="D742" s="9" t="s">
        <v>109</v>
      </c>
      <c r="E742" s="10" t="s">
        <v>110</v>
      </c>
      <c r="F742" s="9" t="s">
        <v>111</v>
      </c>
      <c r="G742" s="9" t="s">
        <v>72</v>
      </c>
      <c r="H742" s="9" t="s">
        <v>2725</v>
      </c>
      <c r="I742" s="8" t="s">
        <v>166</v>
      </c>
      <c r="J742" s="13" t="s">
        <v>9</v>
      </c>
      <c r="K742" s="13" t="s">
        <v>21</v>
      </c>
      <c r="L742" s="13" t="s">
        <v>44</v>
      </c>
      <c r="M742" s="8" t="s">
        <v>114</v>
      </c>
      <c r="N742" s="9">
        <v>28</v>
      </c>
      <c r="O742" s="9">
        <f t="shared" si="13"/>
        <v>28</v>
      </c>
      <c r="P742" s="8"/>
      <c r="Q742" s="8"/>
      <c r="R742" s="8"/>
      <c r="S742" s="9" t="s">
        <v>2726</v>
      </c>
      <c r="T742" s="9" t="s">
        <v>2727</v>
      </c>
      <c r="U742" s="8">
        <v>1</v>
      </c>
      <c r="V742" s="8">
        <v>182</v>
      </c>
      <c r="W742" s="8">
        <v>915</v>
      </c>
      <c r="X742" s="8">
        <v>132</v>
      </c>
      <c r="Y742" s="8" t="s">
        <v>117</v>
      </c>
      <c r="Z742" s="8" t="s">
        <v>133</v>
      </c>
      <c r="AA742" s="8" t="s">
        <v>2728</v>
      </c>
      <c r="AB742" s="17" t="s">
        <v>120</v>
      </c>
      <c r="AC742" s="17"/>
    </row>
    <row r="743" s="3" customFormat="1" ht="87" spans="1:29">
      <c r="A743" s="8">
        <f>SUBTOTAL(103,$B$6:B743)*1</f>
        <v>738</v>
      </c>
      <c r="B743" s="8" t="s">
        <v>107</v>
      </c>
      <c r="C743" s="9" t="s">
        <v>2729</v>
      </c>
      <c r="D743" s="9" t="s">
        <v>109</v>
      </c>
      <c r="E743" s="10" t="s">
        <v>110</v>
      </c>
      <c r="F743" s="9" t="s">
        <v>111</v>
      </c>
      <c r="G743" s="9" t="s">
        <v>72</v>
      </c>
      <c r="H743" s="9" t="s">
        <v>2725</v>
      </c>
      <c r="I743" s="8" t="s">
        <v>166</v>
      </c>
      <c r="J743" s="13" t="s">
        <v>9</v>
      </c>
      <c r="K743" s="13" t="s">
        <v>21</v>
      </c>
      <c r="L743" s="13" t="s">
        <v>43</v>
      </c>
      <c r="M743" s="8" t="s">
        <v>114</v>
      </c>
      <c r="N743" s="9">
        <v>25</v>
      </c>
      <c r="O743" s="9">
        <f t="shared" si="13"/>
        <v>25</v>
      </c>
      <c r="P743" s="8"/>
      <c r="Q743" s="8"/>
      <c r="R743" s="8"/>
      <c r="S743" s="9" t="s">
        <v>2730</v>
      </c>
      <c r="T743" s="9" t="s">
        <v>2731</v>
      </c>
      <c r="U743" s="8">
        <v>1</v>
      </c>
      <c r="V743" s="8">
        <v>140</v>
      </c>
      <c r="W743" s="8">
        <v>702</v>
      </c>
      <c r="X743" s="8">
        <v>52</v>
      </c>
      <c r="Y743" s="8" t="s">
        <v>117</v>
      </c>
      <c r="Z743" s="8" t="s">
        <v>118</v>
      </c>
      <c r="AA743" s="8" t="s">
        <v>2728</v>
      </c>
      <c r="AB743" s="17" t="s">
        <v>120</v>
      </c>
      <c r="AC743" s="17"/>
    </row>
    <row r="744" s="3" customFormat="1" ht="121.8" spans="1:29">
      <c r="A744" s="8">
        <f>SUBTOTAL(103,$B$6:B744)*1</f>
        <v>739</v>
      </c>
      <c r="B744" s="8" t="s">
        <v>107</v>
      </c>
      <c r="C744" s="9" t="s">
        <v>2732</v>
      </c>
      <c r="D744" s="9" t="s">
        <v>109</v>
      </c>
      <c r="E744" s="10" t="s">
        <v>110</v>
      </c>
      <c r="F744" s="9" t="s">
        <v>111</v>
      </c>
      <c r="G744" s="9" t="s">
        <v>72</v>
      </c>
      <c r="H744" s="9" t="s">
        <v>2725</v>
      </c>
      <c r="I744" s="8" t="s">
        <v>166</v>
      </c>
      <c r="J744" s="13" t="s">
        <v>9</v>
      </c>
      <c r="K744" s="13" t="s">
        <v>21</v>
      </c>
      <c r="L744" s="13" t="s">
        <v>44</v>
      </c>
      <c r="M744" s="8" t="s">
        <v>114</v>
      </c>
      <c r="N744" s="9">
        <v>26</v>
      </c>
      <c r="O744" s="9">
        <f t="shared" si="13"/>
        <v>26</v>
      </c>
      <c r="P744" s="8"/>
      <c r="Q744" s="8"/>
      <c r="R744" s="8"/>
      <c r="S744" s="9" t="s">
        <v>2733</v>
      </c>
      <c r="T744" s="9" t="s">
        <v>2734</v>
      </c>
      <c r="U744" s="8">
        <v>1</v>
      </c>
      <c r="V744" s="8">
        <v>25</v>
      </c>
      <c r="W744" s="8">
        <v>145</v>
      </c>
      <c r="X744" s="8">
        <v>52</v>
      </c>
      <c r="Y744" s="8" t="s">
        <v>117</v>
      </c>
      <c r="Z744" s="8" t="s">
        <v>133</v>
      </c>
      <c r="AA744" s="8" t="s">
        <v>2728</v>
      </c>
      <c r="AB744" s="17" t="s">
        <v>120</v>
      </c>
      <c r="AC744" s="17"/>
    </row>
    <row r="745" s="3" customFormat="1" ht="69.6" spans="1:29">
      <c r="A745" s="8">
        <f>SUBTOTAL(103,$B$6:B745)*1</f>
        <v>740</v>
      </c>
      <c r="B745" s="8" t="s">
        <v>107</v>
      </c>
      <c r="C745" s="9" t="s">
        <v>2735</v>
      </c>
      <c r="D745" s="9" t="s">
        <v>109</v>
      </c>
      <c r="E745" s="10" t="s">
        <v>110</v>
      </c>
      <c r="F745" s="9" t="s">
        <v>111</v>
      </c>
      <c r="G745" s="9" t="s">
        <v>72</v>
      </c>
      <c r="H745" s="9" t="s">
        <v>2725</v>
      </c>
      <c r="I745" s="8" t="s">
        <v>166</v>
      </c>
      <c r="J745" s="13" t="s">
        <v>9</v>
      </c>
      <c r="K745" s="13" t="s">
        <v>22</v>
      </c>
      <c r="L745" s="13" t="s">
        <v>47</v>
      </c>
      <c r="M745" s="8" t="s">
        <v>114</v>
      </c>
      <c r="N745" s="9">
        <v>15</v>
      </c>
      <c r="O745" s="9">
        <f t="shared" si="13"/>
        <v>15</v>
      </c>
      <c r="P745" s="8"/>
      <c r="Q745" s="8"/>
      <c r="R745" s="8"/>
      <c r="S745" s="9" t="s">
        <v>2736</v>
      </c>
      <c r="T745" s="9" t="s">
        <v>2737</v>
      </c>
      <c r="U745" s="8">
        <v>1</v>
      </c>
      <c r="V745" s="8">
        <v>57</v>
      </c>
      <c r="W745" s="8">
        <v>228</v>
      </c>
      <c r="X745" s="8">
        <v>47</v>
      </c>
      <c r="Y745" s="8" t="s">
        <v>117</v>
      </c>
      <c r="Z745" s="8" t="s">
        <v>118</v>
      </c>
      <c r="AA745" s="8" t="s">
        <v>2728</v>
      </c>
      <c r="AB745" s="17" t="s">
        <v>120</v>
      </c>
      <c r="AC745" s="17"/>
    </row>
    <row r="746" s="3" customFormat="1" ht="139.2" spans="1:29">
      <c r="A746" s="8">
        <f>SUBTOTAL(103,$B$6:B746)*1</f>
        <v>741</v>
      </c>
      <c r="B746" s="8" t="s">
        <v>107</v>
      </c>
      <c r="C746" s="9" t="s">
        <v>2738</v>
      </c>
      <c r="D746" s="9" t="s">
        <v>109</v>
      </c>
      <c r="E746" s="10" t="s">
        <v>110</v>
      </c>
      <c r="F746" s="9" t="s">
        <v>111</v>
      </c>
      <c r="G746" s="9" t="s">
        <v>72</v>
      </c>
      <c r="H746" s="9" t="s">
        <v>2725</v>
      </c>
      <c r="I746" s="8" t="s">
        <v>166</v>
      </c>
      <c r="J746" s="13" t="s">
        <v>127</v>
      </c>
      <c r="K746" s="13" t="s">
        <v>15</v>
      </c>
      <c r="L746" s="13" t="s">
        <v>27</v>
      </c>
      <c r="M746" s="8" t="s">
        <v>114</v>
      </c>
      <c r="N746" s="9">
        <v>45</v>
      </c>
      <c r="O746" s="9">
        <f t="shared" si="13"/>
        <v>45</v>
      </c>
      <c r="P746" s="8"/>
      <c r="Q746" s="8"/>
      <c r="R746" s="8"/>
      <c r="S746" s="9" t="s">
        <v>2739</v>
      </c>
      <c r="T746" s="9" t="s">
        <v>2671</v>
      </c>
      <c r="U746" s="8">
        <v>1</v>
      </c>
      <c r="V746" s="8">
        <v>20</v>
      </c>
      <c r="W746" s="8">
        <v>101</v>
      </c>
      <c r="X746" s="8">
        <v>30</v>
      </c>
      <c r="Y746" s="8" t="s">
        <v>117</v>
      </c>
      <c r="Z746" s="8" t="s">
        <v>118</v>
      </c>
      <c r="AA746" s="8" t="s">
        <v>2728</v>
      </c>
      <c r="AB746" s="17" t="s">
        <v>120</v>
      </c>
      <c r="AC746" s="17"/>
    </row>
    <row r="747" s="3" customFormat="1" ht="104.4" spans="1:29">
      <c r="A747" s="8">
        <f>SUBTOTAL(103,$B$6:B747)*1</f>
        <v>742</v>
      </c>
      <c r="B747" s="8" t="s">
        <v>107</v>
      </c>
      <c r="C747" s="9" t="s">
        <v>2740</v>
      </c>
      <c r="D747" s="9" t="s">
        <v>109</v>
      </c>
      <c r="E747" s="10" t="s">
        <v>110</v>
      </c>
      <c r="F747" s="9" t="s">
        <v>111</v>
      </c>
      <c r="G747" s="9" t="s">
        <v>72</v>
      </c>
      <c r="H747" s="9" t="s">
        <v>2725</v>
      </c>
      <c r="I747" s="8" t="s">
        <v>166</v>
      </c>
      <c r="J747" s="13" t="s">
        <v>127</v>
      </c>
      <c r="K747" s="13" t="s">
        <v>17</v>
      </c>
      <c r="L747" s="13" t="s">
        <v>36</v>
      </c>
      <c r="M747" s="8" t="s">
        <v>114</v>
      </c>
      <c r="N747" s="9">
        <v>60</v>
      </c>
      <c r="O747" s="9">
        <f t="shared" si="13"/>
        <v>60</v>
      </c>
      <c r="P747" s="8"/>
      <c r="Q747" s="8"/>
      <c r="R747" s="8"/>
      <c r="S747" s="9" t="s">
        <v>2741</v>
      </c>
      <c r="T747" s="9" t="s">
        <v>2742</v>
      </c>
      <c r="U747" s="8">
        <v>1</v>
      </c>
      <c r="V747" s="8">
        <v>34</v>
      </c>
      <c r="W747" s="8">
        <v>172</v>
      </c>
      <c r="X747" s="8">
        <v>54</v>
      </c>
      <c r="Y747" s="8" t="s">
        <v>117</v>
      </c>
      <c r="Z747" s="8" t="s">
        <v>118</v>
      </c>
      <c r="AA747" s="8" t="s">
        <v>2728</v>
      </c>
      <c r="AB747" s="17" t="s">
        <v>120</v>
      </c>
      <c r="AC747" s="17"/>
    </row>
    <row r="748" s="3" customFormat="1" ht="139.2" spans="1:29">
      <c r="A748" s="8">
        <f>SUBTOTAL(103,$B$6:B748)*1</f>
        <v>743</v>
      </c>
      <c r="B748" s="8" t="s">
        <v>107</v>
      </c>
      <c r="C748" s="9" t="s">
        <v>2743</v>
      </c>
      <c r="D748" s="9" t="s">
        <v>109</v>
      </c>
      <c r="E748" s="10" t="s">
        <v>110</v>
      </c>
      <c r="F748" s="9" t="s">
        <v>111</v>
      </c>
      <c r="G748" s="9" t="s">
        <v>72</v>
      </c>
      <c r="H748" s="9" t="s">
        <v>2725</v>
      </c>
      <c r="I748" s="8" t="s">
        <v>166</v>
      </c>
      <c r="J748" s="13" t="s">
        <v>127</v>
      </c>
      <c r="K748" s="13" t="s">
        <v>15</v>
      </c>
      <c r="L748" s="13" t="s">
        <v>27</v>
      </c>
      <c r="M748" s="8" t="s">
        <v>114</v>
      </c>
      <c r="N748" s="9">
        <v>30</v>
      </c>
      <c r="O748" s="9">
        <f t="shared" si="13"/>
        <v>30</v>
      </c>
      <c r="P748" s="8"/>
      <c r="Q748" s="8"/>
      <c r="R748" s="8"/>
      <c r="S748" s="9" t="s">
        <v>2744</v>
      </c>
      <c r="T748" s="9" t="s">
        <v>2745</v>
      </c>
      <c r="U748" s="8">
        <v>1</v>
      </c>
      <c r="V748" s="8">
        <v>20</v>
      </c>
      <c r="W748" s="8">
        <v>111</v>
      </c>
      <c r="X748" s="8">
        <v>30</v>
      </c>
      <c r="Y748" s="8" t="s">
        <v>117</v>
      </c>
      <c r="Z748" s="8" t="s">
        <v>118</v>
      </c>
      <c r="AA748" s="8" t="s">
        <v>2728</v>
      </c>
      <c r="AB748" s="17" t="s">
        <v>120</v>
      </c>
      <c r="AC748" s="17"/>
    </row>
    <row r="749" s="3" customFormat="1" ht="139.2" spans="1:29">
      <c r="A749" s="8">
        <f>SUBTOTAL(103,$B$6:B749)*1</f>
        <v>744</v>
      </c>
      <c r="B749" s="8" t="s">
        <v>107</v>
      </c>
      <c r="C749" s="9" t="s">
        <v>2746</v>
      </c>
      <c r="D749" s="9" t="s">
        <v>109</v>
      </c>
      <c r="E749" s="10" t="s">
        <v>110</v>
      </c>
      <c r="F749" s="9" t="s">
        <v>111</v>
      </c>
      <c r="G749" s="9" t="s">
        <v>72</v>
      </c>
      <c r="H749" s="9" t="s">
        <v>2725</v>
      </c>
      <c r="I749" s="8" t="s">
        <v>166</v>
      </c>
      <c r="J749" s="13" t="s">
        <v>9</v>
      </c>
      <c r="K749" s="13" t="s">
        <v>21</v>
      </c>
      <c r="L749" s="13" t="s">
        <v>44</v>
      </c>
      <c r="M749" s="8" t="s">
        <v>114</v>
      </c>
      <c r="N749" s="9">
        <v>45</v>
      </c>
      <c r="O749" s="9">
        <f t="shared" si="13"/>
        <v>45</v>
      </c>
      <c r="P749" s="8"/>
      <c r="Q749" s="8"/>
      <c r="R749" s="8"/>
      <c r="S749" s="9" t="s">
        <v>2747</v>
      </c>
      <c r="T749" s="9" t="s">
        <v>2748</v>
      </c>
      <c r="U749" s="8">
        <v>1</v>
      </c>
      <c r="V749" s="8">
        <v>186</v>
      </c>
      <c r="W749" s="8">
        <v>1012</v>
      </c>
      <c r="X749" s="8">
        <v>193</v>
      </c>
      <c r="Y749" s="8" t="s">
        <v>117</v>
      </c>
      <c r="Z749" s="8" t="s">
        <v>133</v>
      </c>
      <c r="AA749" s="8" t="s">
        <v>2728</v>
      </c>
      <c r="AB749" s="17" t="s">
        <v>120</v>
      </c>
      <c r="AC749" s="17"/>
    </row>
    <row r="750" s="3" customFormat="1" ht="104.4" spans="1:29">
      <c r="A750" s="8">
        <f>SUBTOTAL(103,$B$6:B750)*1</f>
        <v>745</v>
      </c>
      <c r="B750" s="8" t="s">
        <v>107</v>
      </c>
      <c r="C750" s="9" t="s">
        <v>2749</v>
      </c>
      <c r="D750" s="9" t="s">
        <v>109</v>
      </c>
      <c r="E750" s="10" t="s">
        <v>110</v>
      </c>
      <c r="F750" s="9" t="s">
        <v>111</v>
      </c>
      <c r="G750" s="9" t="s">
        <v>72</v>
      </c>
      <c r="H750" s="9" t="s">
        <v>2725</v>
      </c>
      <c r="I750" s="8" t="s">
        <v>166</v>
      </c>
      <c r="J750" s="13" t="s">
        <v>127</v>
      </c>
      <c r="K750" s="13" t="s">
        <v>17</v>
      </c>
      <c r="L750" s="13" t="s">
        <v>36</v>
      </c>
      <c r="M750" s="8" t="s">
        <v>114</v>
      </c>
      <c r="N750" s="9">
        <v>100</v>
      </c>
      <c r="O750" s="9">
        <f t="shared" si="13"/>
        <v>100</v>
      </c>
      <c r="P750" s="8"/>
      <c r="Q750" s="8"/>
      <c r="R750" s="8"/>
      <c r="S750" s="9" t="s">
        <v>2750</v>
      </c>
      <c r="T750" s="9" t="s">
        <v>2751</v>
      </c>
      <c r="U750" s="8">
        <v>1</v>
      </c>
      <c r="V750" s="8">
        <v>20</v>
      </c>
      <c r="W750" s="8">
        <v>106</v>
      </c>
      <c r="X750" s="8">
        <v>29</v>
      </c>
      <c r="Y750" s="8" t="s">
        <v>117</v>
      </c>
      <c r="Z750" s="8" t="s">
        <v>118</v>
      </c>
      <c r="AA750" s="8" t="s">
        <v>2728</v>
      </c>
      <c r="AB750" s="17" t="s">
        <v>120</v>
      </c>
      <c r="AC750" s="17"/>
    </row>
    <row r="751" s="3" customFormat="1" ht="104.4" spans="1:29">
      <c r="A751" s="8">
        <f>SUBTOTAL(103,$B$6:B751)*1</f>
        <v>746</v>
      </c>
      <c r="B751" s="8" t="s">
        <v>107</v>
      </c>
      <c r="C751" s="9" t="s">
        <v>2620</v>
      </c>
      <c r="D751" s="9" t="s">
        <v>109</v>
      </c>
      <c r="E751" s="10" t="s">
        <v>110</v>
      </c>
      <c r="F751" s="9" t="s">
        <v>111</v>
      </c>
      <c r="G751" s="9" t="s">
        <v>72</v>
      </c>
      <c r="H751" s="9" t="s">
        <v>2725</v>
      </c>
      <c r="I751" s="8" t="s">
        <v>166</v>
      </c>
      <c r="J751" s="13" t="s">
        <v>127</v>
      </c>
      <c r="K751" s="13" t="s">
        <v>17</v>
      </c>
      <c r="L751" s="13" t="s">
        <v>35</v>
      </c>
      <c r="M751" s="8" t="s">
        <v>114</v>
      </c>
      <c r="N751" s="9">
        <v>22</v>
      </c>
      <c r="O751" s="9">
        <f t="shared" si="13"/>
        <v>22</v>
      </c>
      <c r="P751" s="8"/>
      <c r="Q751" s="8"/>
      <c r="R751" s="8"/>
      <c r="S751" s="9" t="s">
        <v>2752</v>
      </c>
      <c r="T751" s="9" t="s">
        <v>2753</v>
      </c>
      <c r="U751" s="8">
        <v>1</v>
      </c>
      <c r="V751" s="8">
        <v>68</v>
      </c>
      <c r="W751" s="8">
        <v>308</v>
      </c>
      <c r="X751" s="8">
        <v>122</v>
      </c>
      <c r="Y751" s="8" t="s">
        <v>117</v>
      </c>
      <c r="Z751" s="8" t="s">
        <v>118</v>
      </c>
      <c r="AA751" s="8" t="s">
        <v>2728</v>
      </c>
      <c r="AB751" s="17" t="s">
        <v>120</v>
      </c>
      <c r="AC751" s="17"/>
    </row>
    <row r="752" s="3" customFormat="1" ht="104.4" spans="1:29">
      <c r="A752" s="8">
        <f>SUBTOTAL(103,$B$6:B752)*1</f>
        <v>747</v>
      </c>
      <c r="B752" s="8" t="s">
        <v>107</v>
      </c>
      <c r="C752" s="9" t="s">
        <v>2754</v>
      </c>
      <c r="D752" s="9" t="s">
        <v>109</v>
      </c>
      <c r="E752" s="10" t="s">
        <v>110</v>
      </c>
      <c r="F752" s="9" t="s">
        <v>111</v>
      </c>
      <c r="G752" s="9" t="s">
        <v>72</v>
      </c>
      <c r="H752" s="9" t="s">
        <v>2725</v>
      </c>
      <c r="I752" s="8" t="s">
        <v>166</v>
      </c>
      <c r="J752" s="13" t="s">
        <v>127</v>
      </c>
      <c r="K752" s="13" t="s">
        <v>15</v>
      </c>
      <c r="L752" s="13" t="s">
        <v>26</v>
      </c>
      <c r="M752" s="8" t="s">
        <v>114</v>
      </c>
      <c r="N752" s="9">
        <v>46.2</v>
      </c>
      <c r="O752" s="9">
        <f t="shared" si="13"/>
        <v>46.2</v>
      </c>
      <c r="P752" s="8"/>
      <c r="Q752" s="8"/>
      <c r="R752" s="8"/>
      <c r="S752" s="9" t="s">
        <v>2755</v>
      </c>
      <c r="T752" s="9" t="s">
        <v>2756</v>
      </c>
      <c r="U752" s="8">
        <v>1</v>
      </c>
      <c r="V752" s="8">
        <v>276</v>
      </c>
      <c r="W752" s="8">
        <v>1392</v>
      </c>
      <c r="X752" s="8">
        <v>458</v>
      </c>
      <c r="Y752" s="8" t="s">
        <v>117</v>
      </c>
      <c r="Z752" s="8" t="s">
        <v>118</v>
      </c>
      <c r="AA752" s="8" t="s">
        <v>2728</v>
      </c>
      <c r="AB752" s="17" t="s">
        <v>120</v>
      </c>
      <c r="AC752" s="17"/>
    </row>
    <row r="753" s="3" customFormat="1" ht="139.2" spans="1:29">
      <c r="A753" s="8">
        <f>SUBTOTAL(103,$B$6:B753)*1</f>
        <v>748</v>
      </c>
      <c r="B753" s="8" t="s">
        <v>107</v>
      </c>
      <c r="C753" s="9" t="s">
        <v>2757</v>
      </c>
      <c r="D753" s="9" t="s">
        <v>109</v>
      </c>
      <c r="E753" s="10" t="s">
        <v>110</v>
      </c>
      <c r="F753" s="9" t="s">
        <v>111</v>
      </c>
      <c r="G753" s="9" t="s">
        <v>72</v>
      </c>
      <c r="H753" s="9" t="s">
        <v>2725</v>
      </c>
      <c r="I753" s="8" t="s">
        <v>166</v>
      </c>
      <c r="J753" s="13" t="s">
        <v>127</v>
      </c>
      <c r="K753" s="13" t="s">
        <v>15</v>
      </c>
      <c r="L753" s="13" t="s">
        <v>26</v>
      </c>
      <c r="M753" s="8" t="s">
        <v>114</v>
      </c>
      <c r="N753" s="9">
        <v>120</v>
      </c>
      <c r="O753" s="9">
        <f t="shared" si="13"/>
        <v>120</v>
      </c>
      <c r="P753" s="8"/>
      <c r="Q753" s="8"/>
      <c r="R753" s="8"/>
      <c r="S753" s="9" t="s">
        <v>2758</v>
      </c>
      <c r="T753" s="9" t="s">
        <v>2759</v>
      </c>
      <c r="U753" s="8">
        <v>1</v>
      </c>
      <c r="V753" s="8">
        <v>206</v>
      </c>
      <c r="W753" s="8">
        <v>1121</v>
      </c>
      <c r="X753" s="8">
        <v>327</v>
      </c>
      <c r="Y753" s="8" t="s">
        <v>117</v>
      </c>
      <c r="Z753" s="8" t="s">
        <v>118</v>
      </c>
      <c r="AA753" s="8" t="s">
        <v>2728</v>
      </c>
      <c r="AB753" s="17" t="s">
        <v>120</v>
      </c>
      <c r="AC753" s="17"/>
    </row>
    <row r="754" s="3" customFormat="1" ht="139.2" spans="1:29">
      <c r="A754" s="8">
        <f>SUBTOTAL(103,$B$6:B754)*1</f>
        <v>749</v>
      </c>
      <c r="B754" s="8" t="s">
        <v>107</v>
      </c>
      <c r="C754" s="9" t="s">
        <v>2611</v>
      </c>
      <c r="D754" s="9" t="s">
        <v>109</v>
      </c>
      <c r="E754" s="10" t="s">
        <v>110</v>
      </c>
      <c r="F754" s="9" t="s">
        <v>111</v>
      </c>
      <c r="G754" s="9" t="s">
        <v>72</v>
      </c>
      <c r="H754" s="9" t="s">
        <v>2725</v>
      </c>
      <c r="I754" s="8" t="s">
        <v>166</v>
      </c>
      <c r="J754" s="13" t="s">
        <v>127</v>
      </c>
      <c r="K754" s="13" t="s">
        <v>7</v>
      </c>
      <c r="L754" s="13" t="s">
        <v>7</v>
      </c>
      <c r="M754" s="8" t="s">
        <v>114</v>
      </c>
      <c r="N754" s="9">
        <v>100</v>
      </c>
      <c r="O754" s="9">
        <f t="shared" si="13"/>
        <v>100</v>
      </c>
      <c r="P754" s="8"/>
      <c r="Q754" s="8"/>
      <c r="R754" s="8"/>
      <c r="S754" s="9" t="s">
        <v>2760</v>
      </c>
      <c r="T754" s="9" t="s">
        <v>2761</v>
      </c>
      <c r="U754" s="8">
        <v>1</v>
      </c>
      <c r="V754" s="8">
        <v>182</v>
      </c>
      <c r="W754" s="8">
        <v>915</v>
      </c>
      <c r="X754" s="8">
        <v>132</v>
      </c>
      <c r="Y754" s="8" t="s">
        <v>117</v>
      </c>
      <c r="Z754" s="8" t="s">
        <v>118</v>
      </c>
      <c r="AA754" s="8" t="s">
        <v>2728</v>
      </c>
      <c r="AB754" s="17" t="s">
        <v>120</v>
      </c>
      <c r="AC754" s="17"/>
    </row>
    <row r="755" s="3" customFormat="1" ht="87" spans="1:29">
      <c r="A755" s="8">
        <f>SUBTOTAL(103,$B$6:B755)*1</f>
        <v>750</v>
      </c>
      <c r="B755" s="8" t="s">
        <v>107</v>
      </c>
      <c r="C755" s="9" t="s">
        <v>2762</v>
      </c>
      <c r="D755" s="9" t="s">
        <v>109</v>
      </c>
      <c r="E755" s="10" t="s">
        <v>110</v>
      </c>
      <c r="F755" s="9" t="s">
        <v>111</v>
      </c>
      <c r="G755" s="9" t="s">
        <v>73</v>
      </c>
      <c r="H755" s="9" t="s">
        <v>2763</v>
      </c>
      <c r="I755" s="8" t="s">
        <v>178</v>
      </c>
      <c r="J755" s="13" t="s">
        <v>9</v>
      </c>
      <c r="K755" s="13" t="s">
        <v>21</v>
      </c>
      <c r="L755" s="13" t="s">
        <v>45</v>
      </c>
      <c r="M755" s="8" t="s">
        <v>114</v>
      </c>
      <c r="N755" s="9">
        <v>8</v>
      </c>
      <c r="O755" s="9">
        <f t="shared" si="13"/>
        <v>8</v>
      </c>
      <c r="P755" s="8"/>
      <c r="Q755" s="8"/>
      <c r="R755" s="8"/>
      <c r="S755" s="9" t="s">
        <v>2764</v>
      </c>
      <c r="T755" s="9" t="s">
        <v>2765</v>
      </c>
      <c r="U755" s="8">
        <v>1</v>
      </c>
      <c r="V755" s="8">
        <v>258</v>
      </c>
      <c r="W755" s="8">
        <v>1160</v>
      </c>
      <c r="X755" s="8">
        <v>568</v>
      </c>
      <c r="Y755" s="8" t="s">
        <v>117</v>
      </c>
      <c r="Z755" s="8" t="s">
        <v>118</v>
      </c>
      <c r="AA755" s="8" t="s">
        <v>2766</v>
      </c>
      <c r="AB755" s="17" t="s">
        <v>120</v>
      </c>
      <c r="AC755" s="17"/>
    </row>
    <row r="756" s="3" customFormat="1" ht="87" spans="1:29">
      <c r="A756" s="8">
        <f>SUBTOTAL(103,$B$6:B756)*1</f>
        <v>751</v>
      </c>
      <c r="B756" s="8" t="s">
        <v>107</v>
      </c>
      <c r="C756" s="9" t="s">
        <v>2767</v>
      </c>
      <c r="D756" s="9" t="s">
        <v>109</v>
      </c>
      <c r="E756" s="10" t="s">
        <v>110</v>
      </c>
      <c r="F756" s="9" t="s">
        <v>111</v>
      </c>
      <c r="G756" s="9" t="s">
        <v>73</v>
      </c>
      <c r="H756" s="9" t="s">
        <v>2763</v>
      </c>
      <c r="I756" s="8" t="s">
        <v>178</v>
      </c>
      <c r="J756" s="13" t="s">
        <v>127</v>
      </c>
      <c r="K756" s="13" t="s">
        <v>18</v>
      </c>
      <c r="L756" s="13" t="s">
        <v>38</v>
      </c>
      <c r="M756" s="8" t="s">
        <v>114</v>
      </c>
      <c r="N756" s="9">
        <v>45</v>
      </c>
      <c r="O756" s="9">
        <f t="shared" si="13"/>
        <v>45</v>
      </c>
      <c r="P756" s="8"/>
      <c r="Q756" s="8"/>
      <c r="R756" s="8"/>
      <c r="S756" s="9" t="s">
        <v>2768</v>
      </c>
      <c r="T756" s="9" t="s">
        <v>2769</v>
      </c>
      <c r="U756" s="8">
        <v>1</v>
      </c>
      <c r="V756" s="8">
        <v>539</v>
      </c>
      <c r="W756" s="8">
        <v>2356</v>
      </c>
      <c r="X756" s="8">
        <v>366</v>
      </c>
      <c r="Y756" s="8" t="s">
        <v>117</v>
      </c>
      <c r="Z756" s="8" t="s">
        <v>118</v>
      </c>
      <c r="AA756" s="8" t="s">
        <v>2766</v>
      </c>
      <c r="AB756" s="17" t="s">
        <v>120</v>
      </c>
      <c r="AC756" s="17"/>
    </row>
    <row r="757" s="3" customFormat="1" ht="87" spans="1:29">
      <c r="A757" s="8">
        <f>SUBTOTAL(103,$B$6:B757)*1</f>
        <v>752</v>
      </c>
      <c r="B757" s="8" t="s">
        <v>107</v>
      </c>
      <c r="C757" s="9" t="s">
        <v>2770</v>
      </c>
      <c r="D757" s="9" t="s">
        <v>109</v>
      </c>
      <c r="E757" s="10" t="s">
        <v>110</v>
      </c>
      <c r="F757" s="9" t="s">
        <v>111</v>
      </c>
      <c r="G757" s="9" t="s">
        <v>73</v>
      </c>
      <c r="H757" s="9" t="s">
        <v>2763</v>
      </c>
      <c r="I757" s="8" t="s">
        <v>178</v>
      </c>
      <c r="J757" s="13" t="s">
        <v>9</v>
      </c>
      <c r="K757" s="13" t="s">
        <v>21</v>
      </c>
      <c r="L757" s="13" t="s">
        <v>45</v>
      </c>
      <c r="M757" s="8" t="s">
        <v>114</v>
      </c>
      <c r="N757" s="9">
        <v>7</v>
      </c>
      <c r="O757" s="9">
        <f t="shared" ref="O757:O791" si="14">N757</f>
        <v>7</v>
      </c>
      <c r="P757" s="8"/>
      <c r="Q757" s="8"/>
      <c r="R757" s="8"/>
      <c r="S757" s="9" t="s">
        <v>2771</v>
      </c>
      <c r="T757" s="9" t="s">
        <v>2772</v>
      </c>
      <c r="U757" s="8">
        <v>1</v>
      </c>
      <c r="V757" s="8">
        <v>58</v>
      </c>
      <c r="W757" s="8">
        <v>354</v>
      </c>
      <c r="X757" s="8">
        <v>30</v>
      </c>
      <c r="Y757" s="8" t="s">
        <v>117</v>
      </c>
      <c r="Z757" s="8" t="s">
        <v>118</v>
      </c>
      <c r="AA757" s="8" t="s">
        <v>2766</v>
      </c>
      <c r="AB757" s="17" t="s">
        <v>120</v>
      </c>
      <c r="AC757" s="17"/>
    </row>
    <row r="758" s="3" customFormat="1" ht="69.6" spans="1:29">
      <c r="A758" s="8">
        <f>SUBTOTAL(103,$B$6:B758)*1</f>
        <v>753</v>
      </c>
      <c r="B758" s="8" t="s">
        <v>107</v>
      </c>
      <c r="C758" s="9" t="s">
        <v>2773</v>
      </c>
      <c r="D758" s="9" t="s">
        <v>109</v>
      </c>
      <c r="E758" s="10" t="s">
        <v>110</v>
      </c>
      <c r="F758" s="9" t="s">
        <v>111</v>
      </c>
      <c r="G758" s="9" t="s">
        <v>73</v>
      </c>
      <c r="H758" s="9" t="s">
        <v>2774</v>
      </c>
      <c r="I758" s="8" t="s">
        <v>196</v>
      </c>
      <c r="J758" s="13" t="s">
        <v>127</v>
      </c>
      <c r="K758" s="13" t="s">
        <v>15</v>
      </c>
      <c r="L758" s="13" t="s">
        <v>29</v>
      </c>
      <c r="M758" s="8" t="s">
        <v>114</v>
      </c>
      <c r="N758" s="9">
        <v>170</v>
      </c>
      <c r="O758" s="9">
        <f t="shared" si="14"/>
        <v>170</v>
      </c>
      <c r="P758" s="8"/>
      <c r="Q758" s="8"/>
      <c r="R758" s="8"/>
      <c r="S758" s="9" t="s">
        <v>2775</v>
      </c>
      <c r="T758" s="9" t="s">
        <v>2776</v>
      </c>
      <c r="U758" s="8">
        <v>1</v>
      </c>
      <c r="V758" s="8">
        <v>12</v>
      </c>
      <c r="W758" s="8">
        <v>15</v>
      </c>
      <c r="X758" s="8">
        <v>8</v>
      </c>
      <c r="Y758" s="8" t="s">
        <v>117</v>
      </c>
      <c r="Z758" s="8" t="s">
        <v>453</v>
      </c>
      <c r="AA758" s="8" t="s">
        <v>2777</v>
      </c>
      <c r="AB758" s="17" t="s">
        <v>120</v>
      </c>
      <c r="AC758" s="17"/>
    </row>
    <row r="759" s="3" customFormat="1" ht="87" spans="1:29">
      <c r="A759" s="8">
        <f>SUBTOTAL(103,$B$6:B759)*1</f>
        <v>754</v>
      </c>
      <c r="B759" s="8" t="s">
        <v>107</v>
      </c>
      <c r="C759" s="9" t="s">
        <v>2778</v>
      </c>
      <c r="D759" s="9" t="s">
        <v>109</v>
      </c>
      <c r="E759" s="10" t="s">
        <v>110</v>
      </c>
      <c r="F759" s="9" t="s">
        <v>111</v>
      </c>
      <c r="G759" s="9" t="s">
        <v>73</v>
      </c>
      <c r="H759" s="9" t="s">
        <v>2774</v>
      </c>
      <c r="I759" s="8" t="s">
        <v>196</v>
      </c>
      <c r="J759" s="13" t="s">
        <v>9</v>
      </c>
      <c r="K759" s="13" t="s">
        <v>21</v>
      </c>
      <c r="L759" s="13" t="s">
        <v>42</v>
      </c>
      <c r="M759" s="8" t="s">
        <v>114</v>
      </c>
      <c r="N759" s="9">
        <v>15</v>
      </c>
      <c r="O759" s="9">
        <f t="shared" si="14"/>
        <v>15</v>
      </c>
      <c r="P759" s="8"/>
      <c r="Q759" s="8"/>
      <c r="R759" s="8"/>
      <c r="S759" s="9" t="s">
        <v>2779</v>
      </c>
      <c r="T759" s="9" t="s">
        <v>2780</v>
      </c>
      <c r="U759" s="8">
        <v>1</v>
      </c>
      <c r="V759" s="8">
        <v>41</v>
      </c>
      <c r="W759" s="8">
        <v>208</v>
      </c>
      <c r="X759" s="8">
        <v>87</v>
      </c>
      <c r="Y759" s="8" t="s">
        <v>117</v>
      </c>
      <c r="Z759" s="8" t="s">
        <v>118</v>
      </c>
      <c r="AA759" s="8" t="s">
        <v>2777</v>
      </c>
      <c r="AB759" s="17" t="s">
        <v>120</v>
      </c>
      <c r="AC759" s="17"/>
    </row>
    <row r="760" s="3" customFormat="1" ht="87" spans="1:29">
      <c r="A760" s="8">
        <f>SUBTOTAL(103,$B$6:B760)*1</f>
        <v>755</v>
      </c>
      <c r="B760" s="8" t="s">
        <v>107</v>
      </c>
      <c r="C760" s="9" t="s">
        <v>2781</v>
      </c>
      <c r="D760" s="9" t="s">
        <v>109</v>
      </c>
      <c r="E760" s="10" t="s">
        <v>110</v>
      </c>
      <c r="F760" s="9" t="s">
        <v>111</v>
      </c>
      <c r="G760" s="9" t="s">
        <v>73</v>
      </c>
      <c r="H760" s="9" t="s">
        <v>2774</v>
      </c>
      <c r="I760" s="8" t="s">
        <v>196</v>
      </c>
      <c r="J760" s="13" t="s">
        <v>9</v>
      </c>
      <c r="K760" s="13" t="s">
        <v>21</v>
      </c>
      <c r="L760" s="13" t="s">
        <v>42</v>
      </c>
      <c r="M760" s="8" t="s">
        <v>114</v>
      </c>
      <c r="N760" s="9">
        <v>24</v>
      </c>
      <c r="O760" s="9">
        <f t="shared" si="14"/>
        <v>24</v>
      </c>
      <c r="P760" s="8"/>
      <c r="Q760" s="8"/>
      <c r="R760" s="8"/>
      <c r="S760" s="9" t="s">
        <v>2782</v>
      </c>
      <c r="T760" s="9" t="s">
        <v>2783</v>
      </c>
      <c r="U760" s="8">
        <v>1</v>
      </c>
      <c r="V760" s="8">
        <v>48</v>
      </c>
      <c r="W760" s="8">
        <v>252</v>
      </c>
      <c r="X760" s="8">
        <v>96</v>
      </c>
      <c r="Y760" s="8" t="s">
        <v>117</v>
      </c>
      <c r="Z760" s="8" t="s">
        <v>118</v>
      </c>
      <c r="AA760" s="8" t="s">
        <v>2777</v>
      </c>
      <c r="AB760" s="17" t="s">
        <v>120</v>
      </c>
      <c r="AC760" s="17"/>
    </row>
    <row r="761" s="3" customFormat="1" ht="87" spans="1:29">
      <c r="A761" s="8">
        <f>SUBTOTAL(103,$B$6:B761)*1</f>
        <v>756</v>
      </c>
      <c r="B761" s="8" t="s">
        <v>107</v>
      </c>
      <c r="C761" s="9" t="s">
        <v>2784</v>
      </c>
      <c r="D761" s="9" t="s">
        <v>109</v>
      </c>
      <c r="E761" s="10" t="s">
        <v>110</v>
      </c>
      <c r="F761" s="9" t="s">
        <v>111</v>
      </c>
      <c r="G761" s="9" t="s">
        <v>73</v>
      </c>
      <c r="H761" s="9" t="s">
        <v>2774</v>
      </c>
      <c r="I761" s="8" t="s">
        <v>196</v>
      </c>
      <c r="J761" s="13" t="s">
        <v>9</v>
      </c>
      <c r="K761" s="13" t="s">
        <v>21</v>
      </c>
      <c r="L761" s="13" t="s">
        <v>42</v>
      </c>
      <c r="M761" s="8" t="s">
        <v>114</v>
      </c>
      <c r="N761" s="9">
        <v>12</v>
      </c>
      <c r="O761" s="9">
        <f t="shared" si="14"/>
        <v>12</v>
      </c>
      <c r="P761" s="8"/>
      <c r="Q761" s="8"/>
      <c r="R761" s="8"/>
      <c r="S761" s="9" t="s">
        <v>2785</v>
      </c>
      <c r="T761" s="9" t="s">
        <v>2786</v>
      </c>
      <c r="U761" s="8">
        <v>1</v>
      </c>
      <c r="V761" s="8">
        <v>36</v>
      </c>
      <c r="W761" s="8">
        <v>189</v>
      </c>
      <c r="X761" s="8">
        <v>89</v>
      </c>
      <c r="Y761" s="8" t="s">
        <v>117</v>
      </c>
      <c r="Z761" s="8" t="s">
        <v>118</v>
      </c>
      <c r="AA761" s="8" t="s">
        <v>2777</v>
      </c>
      <c r="AB761" s="17" t="s">
        <v>120</v>
      </c>
      <c r="AC761" s="17"/>
    </row>
    <row r="762" s="3" customFormat="1" ht="87" spans="1:29">
      <c r="A762" s="8">
        <f>SUBTOTAL(103,$B$6:B762)*1</f>
        <v>757</v>
      </c>
      <c r="B762" s="8" t="s">
        <v>107</v>
      </c>
      <c r="C762" s="9" t="s">
        <v>2787</v>
      </c>
      <c r="D762" s="9" t="s">
        <v>109</v>
      </c>
      <c r="E762" s="10" t="s">
        <v>110</v>
      </c>
      <c r="F762" s="9" t="s">
        <v>111</v>
      </c>
      <c r="G762" s="9" t="s">
        <v>73</v>
      </c>
      <c r="H762" s="9" t="s">
        <v>2774</v>
      </c>
      <c r="I762" s="8" t="s">
        <v>196</v>
      </c>
      <c r="J762" s="13" t="s">
        <v>9</v>
      </c>
      <c r="K762" s="13" t="s">
        <v>21</v>
      </c>
      <c r="L762" s="13" t="s">
        <v>42</v>
      </c>
      <c r="M762" s="8" t="s">
        <v>114</v>
      </c>
      <c r="N762" s="9">
        <v>30</v>
      </c>
      <c r="O762" s="9">
        <f t="shared" si="14"/>
        <v>30</v>
      </c>
      <c r="P762" s="8"/>
      <c r="Q762" s="8"/>
      <c r="R762" s="8"/>
      <c r="S762" s="9" t="s">
        <v>2788</v>
      </c>
      <c r="T762" s="9" t="s">
        <v>2789</v>
      </c>
      <c r="U762" s="8">
        <v>1</v>
      </c>
      <c r="V762" s="8">
        <v>42</v>
      </c>
      <c r="W762" s="8">
        <v>198</v>
      </c>
      <c r="X762" s="8">
        <v>100</v>
      </c>
      <c r="Y762" s="8" t="s">
        <v>117</v>
      </c>
      <c r="Z762" s="8" t="s">
        <v>118</v>
      </c>
      <c r="AA762" s="8" t="s">
        <v>2777</v>
      </c>
      <c r="AB762" s="17" t="s">
        <v>120</v>
      </c>
      <c r="AC762" s="17"/>
    </row>
    <row r="763" s="3" customFormat="1" ht="87" spans="1:29">
      <c r="A763" s="8">
        <f>SUBTOTAL(103,$B$6:B763)*1</f>
        <v>758</v>
      </c>
      <c r="B763" s="8" t="s">
        <v>107</v>
      </c>
      <c r="C763" s="9" t="s">
        <v>2790</v>
      </c>
      <c r="D763" s="9" t="s">
        <v>109</v>
      </c>
      <c r="E763" s="10" t="s">
        <v>110</v>
      </c>
      <c r="F763" s="9" t="s">
        <v>111</v>
      </c>
      <c r="G763" s="9" t="s">
        <v>73</v>
      </c>
      <c r="H763" s="9" t="s">
        <v>2774</v>
      </c>
      <c r="I763" s="8" t="s">
        <v>196</v>
      </c>
      <c r="J763" s="13" t="s">
        <v>9</v>
      </c>
      <c r="K763" s="13" t="s">
        <v>21</v>
      </c>
      <c r="L763" s="13" t="s">
        <v>45</v>
      </c>
      <c r="M763" s="8" t="s">
        <v>114</v>
      </c>
      <c r="N763" s="9">
        <v>4</v>
      </c>
      <c r="O763" s="9">
        <f t="shared" si="14"/>
        <v>4</v>
      </c>
      <c r="P763" s="8"/>
      <c r="Q763" s="8"/>
      <c r="R763" s="8"/>
      <c r="S763" s="9" t="s">
        <v>2791</v>
      </c>
      <c r="T763" s="9" t="s">
        <v>2792</v>
      </c>
      <c r="U763" s="8">
        <v>1</v>
      </c>
      <c r="V763" s="8">
        <v>32</v>
      </c>
      <c r="W763" s="8">
        <v>165</v>
      </c>
      <c r="X763" s="8">
        <v>95</v>
      </c>
      <c r="Y763" s="8" t="s">
        <v>117</v>
      </c>
      <c r="Z763" s="8" t="s">
        <v>118</v>
      </c>
      <c r="AA763" s="8" t="s">
        <v>2777</v>
      </c>
      <c r="AB763" s="17" t="s">
        <v>120</v>
      </c>
      <c r="AC763" s="17"/>
    </row>
    <row r="764" s="3" customFormat="1" ht="87" spans="1:29">
      <c r="A764" s="8">
        <f>SUBTOTAL(103,$B$6:B764)*1</f>
        <v>759</v>
      </c>
      <c r="B764" s="8" t="s">
        <v>107</v>
      </c>
      <c r="C764" s="9" t="s">
        <v>2793</v>
      </c>
      <c r="D764" s="9" t="s">
        <v>109</v>
      </c>
      <c r="E764" s="10" t="s">
        <v>110</v>
      </c>
      <c r="F764" s="9" t="s">
        <v>111</v>
      </c>
      <c r="G764" s="9" t="s">
        <v>73</v>
      </c>
      <c r="H764" s="9" t="s">
        <v>2774</v>
      </c>
      <c r="I764" s="8" t="s">
        <v>196</v>
      </c>
      <c r="J764" s="13" t="s">
        <v>9</v>
      </c>
      <c r="K764" s="13" t="s">
        <v>21</v>
      </c>
      <c r="L764" s="13" t="s">
        <v>45</v>
      </c>
      <c r="M764" s="8" t="s">
        <v>114</v>
      </c>
      <c r="N764" s="9">
        <v>4</v>
      </c>
      <c r="O764" s="9">
        <f t="shared" si="14"/>
        <v>4</v>
      </c>
      <c r="P764" s="8"/>
      <c r="Q764" s="8"/>
      <c r="R764" s="8"/>
      <c r="S764" s="9" t="s">
        <v>2794</v>
      </c>
      <c r="T764" s="9" t="s">
        <v>2795</v>
      </c>
      <c r="U764" s="8">
        <v>1</v>
      </c>
      <c r="V764" s="8">
        <v>33</v>
      </c>
      <c r="W764" s="8">
        <v>145</v>
      </c>
      <c r="X764" s="8">
        <v>75</v>
      </c>
      <c r="Y764" s="8" t="s">
        <v>117</v>
      </c>
      <c r="Z764" s="8" t="s">
        <v>118</v>
      </c>
      <c r="AA764" s="8" t="s">
        <v>2777</v>
      </c>
      <c r="AB764" s="17" t="s">
        <v>120</v>
      </c>
      <c r="AC764" s="17"/>
    </row>
    <row r="765" s="3" customFormat="1" ht="69.6" spans="1:29">
      <c r="A765" s="8">
        <f>SUBTOTAL(103,$B$6:B765)*1</f>
        <v>760</v>
      </c>
      <c r="B765" s="8" t="s">
        <v>107</v>
      </c>
      <c r="C765" s="9" t="s">
        <v>2796</v>
      </c>
      <c r="D765" s="9" t="s">
        <v>109</v>
      </c>
      <c r="E765" s="10" t="s">
        <v>110</v>
      </c>
      <c r="F765" s="9" t="s">
        <v>111</v>
      </c>
      <c r="G765" s="9" t="s">
        <v>73</v>
      </c>
      <c r="H765" s="9" t="s">
        <v>2797</v>
      </c>
      <c r="I765" s="8" t="s">
        <v>178</v>
      </c>
      <c r="J765" s="13" t="s">
        <v>127</v>
      </c>
      <c r="K765" s="13" t="s">
        <v>17</v>
      </c>
      <c r="L765" s="13" t="s">
        <v>35</v>
      </c>
      <c r="M765" s="8" t="s">
        <v>114</v>
      </c>
      <c r="N765" s="9">
        <v>120</v>
      </c>
      <c r="O765" s="9">
        <f t="shared" si="14"/>
        <v>120</v>
      </c>
      <c r="P765" s="8"/>
      <c r="Q765" s="8"/>
      <c r="R765" s="8"/>
      <c r="S765" s="9" t="s">
        <v>2798</v>
      </c>
      <c r="T765" s="9" t="s">
        <v>2799</v>
      </c>
      <c r="U765" s="8">
        <v>1</v>
      </c>
      <c r="V765" s="8">
        <v>105</v>
      </c>
      <c r="W765" s="8">
        <v>536</v>
      </c>
      <c r="X765" s="8">
        <v>81</v>
      </c>
      <c r="Y765" s="8" t="s">
        <v>117</v>
      </c>
      <c r="Z765" s="8" t="s">
        <v>118</v>
      </c>
      <c r="AA765" s="8" t="s">
        <v>2800</v>
      </c>
      <c r="AB765" s="17" t="s">
        <v>120</v>
      </c>
      <c r="AC765" s="17"/>
    </row>
    <row r="766" s="3" customFormat="1" ht="87" spans="1:29">
      <c r="A766" s="8">
        <f>SUBTOTAL(103,$B$6:B766)*1</f>
        <v>761</v>
      </c>
      <c r="B766" s="8" t="s">
        <v>107</v>
      </c>
      <c r="C766" s="9" t="s">
        <v>2801</v>
      </c>
      <c r="D766" s="9" t="s">
        <v>109</v>
      </c>
      <c r="E766" s="10" t="s">
        <v>110</v>
      </c>
      <c r="F766" s="9" t="s">
        <v>111</v>
      </c>
      <c r="G766" s="9" t="s">
        <v>73</v>
      </c>
      <c r="H766" s="9" t="s">
        <v>2797</v>
      </c>
      <c r="I766" s="8" t="s">
        <v>178</v>
      </c>
      <c r="J766" s="13" t="s">
        <v>9</v>
      </c>
      <c r="K766" s="13" t="s">
        <v>21</v>
      </c>
      <c r="L766" s="13" t="s">
        <v>42</v>
      </c>
      <c r="M766" s="8" t="s">
        <v>114</v>
      </c>
      <c r="N766" s="9">
        <v>80</v>
      </c>
      <c r="O766" s="9">
        <f t="shared" si="14"/>
        <v>80</v>
      </c>
      <c r="P766" s="8"/>
      <c r="Q766" s="8"/>
      <c r="R766" s="8"/>
      <c r="S766" s="9" t="s">
        <v>2802</v>
      </c>
      <c r="T766" s="9" t="s">
        <v>2803</v>
      </c>
      <c r="U766" s="8">
        <v>1</v>
      </c>
      <c r="V766" s="8">
        <v>126</v>
      </c>
      <c r="W766" s="8">
        <v>632</v>
      </c>
      <c r="X766" s="8">
        <v>205</v>
      </c>
      <c r="Y766" s="8" t="s">
        <v>117</v>
      </c>
      <c r="Z766" s="8" t="s">
        <v>118</v>
      </c>
      <c r="AA766" s="8" t="s">
        <v>2800</v>
      </c>
      <c r="AB766" s="17" t="s">
        <v>120</v>
      </c>
      <c r="AC766" s="17"/>
    </row>
    <row r="767" s="3" customFormat="1" ht="87" spans="1:29">
      <c r="A767" s="8">
        <f>SUBTOTAL(103,$B$6:B767)*1</f>
        <v>762</v>
      </c>
      <c r="B767" s="8" t="s">
        <v>107</v>
      </c>
      <c r="C767" s="9" t="s">
        <v>2804</v>
      </c>
      <c r="D767" s="9" t="s">
        <v>109</v>
      </c>
      <c r="E767" s="10" t="s">
        <v>110</v>
      </c>
      <c r="F767" s="9" t="s">
        <v>111</v>
      </c>
      <c r="G767" s="9" t="s">
        <v>73</v>
      </c>
      <c r="H767" s="9" t="s">
        <v>2797</v>
      </c>
      <c r="I767" s="8" t="s">
        <v>178</v>
      </c>
      <c r="J767" s="13" t="s">
        <v>9</v>
      </c>
      <c r="K767" s="13" t="s">
        <v>21</v>
      </c>
      <c r="L767" s="13" t="s">
        <v>42</v>
      </c>
      <c r="M767" s="8" t="s">
        <v>114</v>
      </c>
      <c r="N767" s="9">
        <v>35</v>
      </c>
      <c r="O767" s="9">
        <f t="shared" si="14"/>
        <v>35</v>
      </c>
      <c r="P767" s="8"/>
      <c r="Q767" s="8"/>
      <c r="R767" s="8"/>
      <c r="S767" s="9" t="s">
        <v>2805</v>
      </c>
      <c r="T767" s="9" t="s">
        <v>2806</v>
      </c>
      <c r="U767" s="8">
        <v>1</v>
      </c>
      <c r="V767" s="8">
        <v>57</v>
      </c>
      <c r="W767" s="8">
        <v>285</v>
      </c>
      <c r="X767" s="8">
        <v>67</v>
      </c>
      <c r="Y767" s="8" t="s">
        <v>117</v>
      </c>
      <c r="Z767" s="8" t="s">
        <v>118</v>
      </c>
      <c r="AA767" s="8" t="s">
        <v>2800</v>
      </c>
      <c r="AB767" s="17" t="s">
        <v>120</v>
      </c>
      <c r="AC767" s="17"/>
    </row>
    <row r="768" s="3" customFormat="1" ht="87" spans="1:29">
      <c r="A768" s="8">
        <f>SUBTOTAL(103,$B$6:B768)*1</f>
        <v>763</v>
      </c>
      <c r="B768" s="8" t="s">
        <v>107</v>
      </c>
      <c r="C768" s="9" t="s">
        <v>2807</v>
      </c>
      <c r="D768" s="9" t="s">
        <v>109</v>
      </c>
      <c r="E768" s="10" t="s">
        <v>110</v>
      </c>
      <c r="F768" s="9" t="s">
        <v>111</v>
      </c>
      <c r="G768" s="9" t="s">
        <v>73</v>
      </c>
      <c r="H768" s="9" t="s">
        <v>2797</v>
      </c>
      <c r="I768" s="8" t="s">
        <v>178</v>
      </c>
      <c r="J768" s="13" t="s">
        <v>9</v>
      </c>
      <c r="K768" s="13" t="s">
        <v>21</v>
      </c>
      <c r="L768" s="13" t="s">
        <v>42</v>
      </c>
      <c r="M768" s="8" t="s">
        <v>114</v>
      </c>
      <c r="N768" s="9">
        <v>35</v>
      </c>
      <c r="O768" s="9">
        <f t="shared" si="14"/>
        <v>35</v>
      </c>
      <c r="P768" s="8"/>
      <c r="Q768" s="8"/>
      <c r="R768" s="8"/>
      <c r="S768" s="9" t="s">
        <v>2808</v>
      </c>
      <c r="T768" s="9" t="s">
        <v>2809</v>
      </c>
      <c r="U768" s="8">
        <v>1</v>
      </c>
      <c r="V768" s="8">
        <v>52</v>
      </c>
      <c r="W768" s="8">
        <v>268</v>
      </c>
      <c r="X768" s="8">
        <v>63</v>
      </c>
      <c r="Y768" s="8" t="s">
        <v>117</v>
      </c>
      <c r="Z768" s="8" t="s">
        <v>118</v>
      </c>
      <c r="AA768" s="8" t="s">
        <v>2800</v>
      </c>
      <c r="AB768" s="17" t="s">
        <v>120</v>
      </c>
      <c r="AC768" s="17"/>
    </row>
    <row r="769" s="3" customFormat="1" ht="87" spans="1:29">
      <c r="A769" s="8">
        <f>SUBTOTAL(103,$B$6:B769)*1</f>
        <v>764</v>
      </c>
      <c r="B769" s="8" t="s">
        <v>107</v>
      </c>
      <c r="C769" s="9" t="s">
        <v>2810</v>
      </c>
      <c r="D769" s="9" t="s">
        <v>109</v>
      </c>
      <c r="E769" s="10" t="s">
        <v>110</v>
      </c>
      <c r="F769" s="9" t="s">
        <v>111</v>
      </c>
      <c r="G769" s="9" t="s">
        <v>73</v>
      </c>
      <c r="H769" s="9" t="s">
        <v>2797</v>
      </c>
      <c r="I769" s="8" t="s">
        <v>178</v>
      </c>
      <c r="J769" s="13" t="s">
        <v>127</v>
      </c>
      <c r="K769" s="13" t="s">
        <v>17</v>
      </c>
      <c r="L769" s="13" t="s">
        <v>34</v>
      </c>
      <c r="M769" s="8" t="s">
        <v>114</v>
      </c>
      <c r="N769" s="9">
        <v>120</v>
      </c>
      <c r="O769" s="9">
        <f t="shared" si="14"/>
        <v>120</v>
      </c>
      <c r="P769" s="8"/>
      <c r="Q769" s="8"/>
      <c r="R769" s="8"/>
      <c r="S769" s="9" t="s">
        <v>2811</v>
      </c>
      <c r="T769" s="9" t="s">
        <v>2812</v>
      </c>
      <c r="U769" s="8">
        <v>1</v>
      </c>
      <c r="V769" s="8">
        <v>86</v>
      </c>
      <c r="W769" s="8">
        <v>325</v>
      </c>
      <c r="X769" s="8">
        <v>56</v>
      </c>
      <c r="Y769" s="8" t="s">
        <v>117</v>
      </c>
      <c r="Z769" s="8" t="s">
        <v>118</v>
      </c>
      <c r="AA769" s="8" t="s">
        <v>2800</v>
      </c>
      <c r="AB769" s="17" t="s">
        <v>120</v>
      </c>
      <c r="AC769" s="17"/>
    </row>
    <row r="770" s="3" customFormat="1" ht="87" spans="1:29">
      <c r="A770" s="8">
        <f>SUBTOTAL(103,$B$6:B770)*1</f>
        <v>765</v>
      </c>
      <c r="B770" s="8" t="s">
        <v>107</v>
      </c>
      <c r="C770" s="9" t="s">
        <v>2813</v>
      </c>
      <c r="D770" s="9" t="s">
        <v>227</v>
      </c>
      <c r="E770" s="10" t="s">
        <v>110</v>
      </c>
      <c r="F770" s="9" t="s">
        <v>111</v>
      </c>
      <c r="G770" s="9" t="s">
        <v>73</v>
      </c>
      <c r="H770" s="9" t="s">
        <v>2797</v>
      </c>
      <c r="I770" s="8" t="s">
        <v>178</v>
      </c>
      <c r="J770" s="13" t="s">
        <v>127</v>
      </c>
      <c r="K770" s="13" t="s">
        <v>18</v>
      </c>
      <c r="L770" s="13" t="s">
        <v>38</v>
      </c>
      <c r="M770" s="8" t="s">
        <v>114</v>
      </c>
      <c r="N770" s="9">
        <v>50</v>
      </c>
      <c r="O770" s="9">
        <f t="shared" si="14"/>
        <v>50</v>
      </c>
      <c r="P770" s="8"/>
      <c r="Q770" s="8"/>
      <c r="R770" s="8"/>
      <c r="S770" s="9" t="s">
        <v>2814</v>
      </c>
      <c r="T770" s="9" t="s">
        <v>2815</v>
      </c>
      <c r="U770" s="8">
        <v>1</v>
      </c>
      <c r="V770" s="8">
        <v>143</v>
      </c>
      <c r="W770" s="8">
        <v>546</v>
      </c>
      <c r="X770" s="8">
        <v>200</v>
      </c>
      <c r="Y770" s="8" t="s">
        <v>117</v>
      </c>
      <c r="Z770" s="8" t="s">
        <v>118</v>
      </c>
      <c r="AA770" s="8" t="s">
        <v>2800</v>
      </c>
      <c r="AB770" s="17" t="s">
        <v>120</v>
      </c>
      <c r="AC770" s="17"/>
    </row>
    <row r="771" s="3" customFormat="1" ht="87" spans="1:29">
      <c r="A771" s="8">
        <f>SUBTOTAL(103,$B$6:B771)*1</f>
        <v>766</v>
      </c>
      <c r="B771" s="8" t="s">
        <v>107</v>
      </c>
      <c r="C771" s="9" t="s">
        <v>2816</v>
      </c>
      <c r="D771" s="9" t="s">
        <v>109</v>
      </c>
      <c r="E771" s="10" t="s">
        <v>110</v>
      </c>
      <c r="F771" s="9" t="s">
        <v>111</v>
      </c>
      <c r="G771" s="9" t="s">
        <v>73</v>
      </c>
      <c r="H771" s="9" t="s">
        <v>2817</v>
      </c>
      <c r="I771" s="8" t="s">
        <v>196</v>
      </c>
      <c r="J771" s="13" t="s">
        <v>9</v>
      </c>
      <c r="K771" s="13" t="s">
        <v>21</v>
      </c>
      <c r="L771" s="13" t="s">
        <v>42</v>
      </c>
      <c r="M771" s="8" t="s">
        <v>114</v>
      </c>
      <c r="N771" s="9">
        <v>15</v>
      </c>
      <c r="O771" s="9">
        <f t="shared" si="14"/>
        <v>15</v>
      </c>
      <c r="P771" s="8"/>
      <c r="Q771" s="8"/>
      <c r="R771" s="8"/>
      <c r="S771" s="9" t="s">
        <v>2818</v>
      </c>
      <c r="T771" s="9" t="s">
        <v>2819</v>
      </c>
      <c r="U771" s="8">
        <v>1</v>
      </c>
      <c r="V771" s="8">
        <v>25</v>
      </c>
      <c r="W771" s="8">
        <v>150</v>
      </c>
      <c r="X771" s="8">
        <v>27</v>
      </c>
      <c r="Y771" s="8" t="s">
        <v>117</v>
      </c>
      <c r="Z771" s="8" t="s">
        <v>118</v>
      </c>
      <c r="AA771" s="8" t="s">
        <v>2820</v>
      </c>
      <c r="AB771" s="17" t="s">
        <v>120</v>
      </c>
      <c r="AC771" s="17"/>
    </row>
    <row r="772" s="3" customFormat="1" ht="87" spans="1:29">
      <c r="A772" s="8">
        <f>SUBTOTAL(103,$B$6:B772)*1</f>
        <v>767</v>
      </c>
      <c r="B772" s="8" t="s">
        <v>107</v>
      </c>
      <c r="C772" s="9" t="s">
        <v>2821</v>
      </c>
      <c r="D772" s="9" t="s">
        <v>479</v>
      </c>
      <c r="E772" s="10" t="s">
        <v>110</v>
      </c>
      <c r="F772" s="9" t="s">
        <v>111</v>
      </c>
      <c r="G772" s="9" t="s">
        <v>73</v>
      </c>
      <c r="H772" s="9" t="s">
        <v>2817</v>
      </c>
      <c r="I772" s="8" t="s">
        <v>196</v>
      </c>
      <c r="J772" s="13" t="s">
        <v>9</v>
      </c>
      <c r="K772" s="13" t="s">
        <v>21</v>
      </c>
      <c r="L772" s="13" t="s">
        <v>42</v>
      </c>
      <c r="M772" s="8" t="s">
        <v>114</v>
      </c>
      <c r="N772" s="9">
        <v>36</v>
      </c>
      <c r="O772" s="9">
        <f t="shared" si="14"/>
        <v>36</v>
      </c>
      <c r="P772" s="8"/>
      <c r="Q772" s="8"/>
      <c r="R772" s="8"/>
      <c r="S772" s="9" t="s">
        <v>2822</v>
      </c>
      <c r="T772" s="9" t="s">
        <v>2823</v>
      </c>
      <c r="U772" s="8">
        <v>1</v>
      </c>
      <c r="V772" s="8">
        <v>30</v>
      </c>
      <c r="W772" s="8">
        <v>210</v>
      </c>
      <c r="X772" s="8">
        <v>28</v>
      </c>
      <c r="Y772" s="8" t="s">
        <v>117</v>
      </c>
      <c r="Z772" s="8" t="s">
        <v>118</v>
      </c>
      <c r="AA772" s="8" t="s">
        <v>2820</v>
      </c>
      <c r="AB772" s="17" t="s">
        <v>120</v>
      </c>
      <c r="AC772" s="17"/>
    </row>
    <row r="773" s="3" customFormat="1" ht="69.6" spans="1:29">
      <c r="A773" s="8">
        <f>SUBTOTAL(103,$B$6:B773)*1</f>
        <v>768</v>
      </c>
      <c r="B773" s="8" t="s">
        <v>107</v>
      </c>
      <c r="C773" s="9" t="s">
        <v>2824</v>
      </c>
      <c r="D773" s="9" t="s">
        <v>109</v>
      </c>
      <c r="E773" s="10" t="s">
        <v>110</v>
      </c>
      <c r="F773" s="9" t="s">
        <v>111</v>
      </c>
      <c r="G773" s="9" t="s">
        <v>73</v>
      </c>
      <c r="H773" s="9" t="s">
        <v>2817</v>
      </c>
      <c r="I773" s="8" t="s">
        <v>196</v>
      </c>
      <c r="J773" s="13" t="s">
        <v>127</v>
      </c>
      <c r="K773" s="13" t="s">
        <v>15</v>
      </c>
      <c r="L773" s="13" t="s">
        <v>29</v>
      </c>
      <c r="M773" s="8" t="s">
        <v>114</v>
      </c>
      <c r="N773" s="9">
        <v>70</v>
      </c>
      <c r="O773" s="9">
        <f t="shared" si="14"/>
        <v>70</v>
      </c>
      <c r="P773" s="8"/>
      <c r="Q773" s="8"/>
      <c r="R773" s="8"/>
      <c r="S773" s="9" t="s">
        <v>2825</v>
      </c>
      <c r="T773" s="9" t="s">
        <v>2826</v>
      </c>
      <c r="U773" s="8">
        <v>1</v>
      </c>
      <c r="V773" s="8">
        <v>15</v>
      </c>
      <c r="W773" s="8">
        <v>65</v>
      </c>
      <c r="X773" s="8">
        <v>12</v>
      </c>
      <c r="Y773" s="8" t="s">
        <v>117</v>
      </c>
      <c r="Z773" s="8" t="s">
        <v>453</v>
      </c>
      <c r="AA773" s="8" t="s">
        <v>2820</v>
      </c>
      <c r="AB773" s="17" t="s">
        <v>120</v>
      </c>
      <c r="AC773" s="17"/>
    </row>
    <row r="774" s="3" customFormat="1" ht="87" spans="1:29">
      <c r="A774" s="8">
        <f>SUBTOTAL(103,$B$6:B774)*1</f>
        <v>769</v>
      </c>
      <c r="B774" s="8" t="s">
        <v>107</v>
      </c>
      <c r="C774" s="9" t="s">
        <v>2827</v>
      </c>
      <c r="D774" s="9" t="s">
        <v>109</v>
      </c>
      <c r="E774" s="10" t="s">
        <v>110</v>
      </c>
      <c r="F774" s="9" t="s">
        <v>111</v>
      </c>
      <c r="G774" s="9" t="s">
        <v>73</v>
      </c>
      <c r="H774" s="9" t="s">
        <v>2817</v>
      </c>
      <c r="I774" s="8" t="s">
        <v>196</v>
      </c>
      <c r="J774" s="13" t="s">
        <v>9</v>
      </c>
      <c r="K774" s="13" t="s">
        <v>21</v>
      </c>
      <c r="L774" s="13" t="s">
        <v>45</v>
      </c>
      <c r="M774" s="8" t="s">
        <v>114</v>
      </c>
      <c r="N774" s="9">
        <v>30</v>
      </c>
      <c r="O774" s="9">
        <f t="shared" si="14"/>
        <v>30</v>
      </c>
      <c r="P774" s="8"/>
      <c r="Q774" s="8"/>
      <c r="R774" s="8"/>
      <c r="S774" s="9" t="s">
        <v>2828</v>
      </c>
      <c r="T774" s="9" t="s">
        <v>2829</v>
      </c>
      <c r="U774" s="8">
        <v>1</v>
      </c>
      <c r="V774" s="8">
        <v>18</v>
      </c>
      <c r="W774" s="8">
        <v>115</v>
      </c>
      <c r="X774" s="8">
        <v>19</v>
      </c>
      <c r="Y774" s="8" t="s">
        <v>117</v>
      </c>
      <c r="Z774" s="8" t="s">
        <v>118</v>
      </c>
      <c r="AA774" s="8" t="s">
        <v>2820</v>
      </c>
      <c r="AB774" s="17" t="s">
        <v>120</v>
      </c>
      <c r="AC774" s="17"/>
    </row>
    <row r="775" s="3" customFormat="1" ht="52.2" spans="1:29">
      <c r="A775" s="8">
        <f>SUBTOTAL(103,$B$6:B775)*1</f>
        <v>770</v>
      </c>
      <c r="B775" s="8" t="s">
        <v>107</v>
      </c>
      <c r="C775" s="9" t="s">
        <v>2830</v>
      </c>
      <c r="D775" s="9" t="s">
        <v>109</v>
      </c>
      <c r="E775" s="10" t="s">
        <v>110</v>
      </c>
      <c r="F775" s="9" t="s">
        <v>111</v>
      </c>
      <c r="G775" s="9" t="s">
        <v>73</v>
      </c>
      <c r="H775" s="9" t="s">
        <v>2831</v>
      </c>
      <c r="I775" s="8" t="s">
        <v>166</v>
      </c>
      <c r="J775" s="13" t="s">
        <v>127</v>
      </c>
      <c r="K775" s="13" t="s">
        <v>17</v>
      </c>
      <c r="L775" s="13" t="s">
        <v>35</v>
      </c>
      <c r="M775" s="8" t="s">
        <v>114</v>
      </c>
      <c r="N775" s="9">
        <v>65</v>
      </c>
      <c r="O775" s="9">
        <f t="shared" si="14"/>
        <v>65</v>
      </c>
      <c r="P775" s="8"/>
      <c r="Q775" s="8"/>
      <c r="R775" s="8"/>
      <c r="S775" s="9" t="s">
        <v>698</v>
      </c>
      <c r="T775" s="9" t="s">
        <v>2832</v>
      </c>
      <c r="U775" s="8">
        <v>1</v>
      </c>
      <c r="V775" s="8">
        <v>385</v>
      </c>
      <c r="W775" s="8">
        <v>535</v>
      </c>
      <c r="X775" s="8">
        <v>154</v>
      </c>
      <c r="Y775" s="8" t="s">
        <v>117</v>
      </c>
      <c r="Z775" s="8" t="s">
        <v>118</v>
      </c>
      <c r="AA775" s="8" t="s">
        <v>2833</v>
      </c>
      <c r="AB775" s="17" t="s">
        <v>120</v>
      </c>
      <c r="AC775" s="17"/>
    </row>
    <row r="776" s="3" customFormat="1" ht="87" spans="1:29">
      <c r="A776" s="8">
        <f>SUBTOTAL(103,$B$6:B776)*1</f>
        <v>771</v>
      </c>
      <c r="B776" s="8" t="s">
        <v>107</v>
      </c>
      <c r="C776" s="9" t="s">
        <v>2834</v>
      </c>
      <c r="D776" s="9" t="s">
        <v>227</v>
      </c>
      <c r="E776" s="10" t="s">
        <v>110</v>
      </c>
      <c r="F776" s="9" t="s">
        <v>111</v>
      </c>
      <c r="G776" s="9" t="s">
        <v>73</v>
      </c>
      <c r="H776" s="9" t="s">
        <v>2831</v>
      </c>
      <c r="I776" s="8" t="s">
        <v>166</v>
      </c>
      <c r="J776" s="13" t="s">
        <v>9</v>
      </c>
      <c r="K776" s="13" t="s">
        <v>21</v>
      </c>
      <c r="L776" s="13" t="s">
        <v>44</v>
      </c>
      <c r="M776" s="8" t="s">
        <v>114</v>
      </c>
      <c r="N776" s="9">
        <v>25</v>
      </c>
      <c r="O776" s="9">
        <f t="shared" si="14"/>
        <v>25</v>
      </c>
      <c r="P776" s="8"/>
      <c r="Q776" s="8"/>
      <c r="R776" s="8"/>
      <c r="S776" s="9" t="s">
        <v>2835</v>
      </c>
      <c r="T776" s="9" t="s">
        <v>2836</v>
      </c>
      <c r="U776" s="8">
        <v>1</v>
      </c>
      <c r="V776" s="8">
        <v>385</v>
      </c>
      <c r="W776" s="8">
        <v>392</v>
      </c>
      <c r="X776" s="8">
        <v>100</v>
      </c>
      <c r="Y776" s="8" t="s">
        <v>117</v>
      </c>
      <c r="Z776" s="8" t="s">
        <v>133</v>
      </c>
      <c r="AA776" s="8" t="s">
        <v>2833</v>
      </c>
      <c r="AB776" s="17" t="s">
        <v>120</v>
      </c>
      <c r="AC776" s="17"/>
    </row>
    <row r="777" s="3" customFormat="1" ht="87" spans="1:29">
      <c r="A777" s="8">
        <f>SUBTOTAL(103,$B$6:B777)*1</f>
        <v>772</v>
      </c>
      <c r="B777" s="8" t="s">
        <v>107</v>
      </c>
      <c r="C777" s="9" t="s">
        <v>2837</v>
      </c>
      <c r="D777" s="9" t="s">
        <v>109</v>
      </c>
      <c r="E777" s="10" t="s">
        <v>110</v>
      </c>
      <c r="F777" s="9" t="s">
        <v>111</v>
      </c>
      <c r="G777" s="9" t="s">
        <v>73</v>
      </c>
      <c r="H777" s="9" t="s">
        <v>2831</v>
      </c>
      <c r="I777" s="8" t="s">
        <v>166</v>
      </c>
      <c r="J777" s="13" t="s">
        <v>9</v>
      </c>
      <c r="K777" s="13" t="s">
        <v>21</v>
      </c>
      <c r="L777" s="13" t="s">
        <v>45</v>
      </c>
      <c r="M777" s="8" t="s">
        <v>114</v>
      </c>
      <c r="N777" s="9">
        <v>10</v>
      </c>
      <c r="O777" s="9">
        <f t="shared" si="14"/>
        <v>10</v>
      </c>
      <c r="P777" s="8"/>
      <c r="Q777" s="8"/>
      <c r="R777" s="8"/>
      <c r="S777" s="9" t="s">
        <v>2838</v>
      </c>
      <c r="T777" s="9" t="s">
        <v>2839</v>
      </c>
      <c r="U777" s="8">
        <v>1</v>
      </c>
      <c r="V777" s="8">
        <v>385</v>
      </c>
      <c r="W777" s="8">
        <v>392</v>
      </c>
      <c r="X777" s="8">
        <v>100</v>
      </c>
      <c r="Y777" s="8" t="s">
        <v>117</v>
      </c>
      <c r="Z777" s="8" t="s">
        <v>118</v>
      </c>
      <c r="AA777" s="8" t="s">
        <v>2833</v>
      </c>
      <c r="AB777" s="17" t="s">
        <v>120</v>
      </c>
      <c r="AC777" s="17"/>
    </row>
    <row r="778" s="3" customFormat="1" ht="87" spans="1:29">
      <c r="A778" s="8">
        <f>SUBTOTAL(103,$B$6:B778)*1</f>
        <v>773</v>
      </c>
      <c r="B778" s="8" t="s">
        <v>107</v>
      </c>
      <c r="C778" s="9" t="s">
        <v>2840</v>
      </c>
      <c r="D778" s="9" t="s">
        <v>109</v>
      </c>
      <c r="E778" s="10" t="s">
        <v>110</v>
      </c>
      <c r="F778" s="9" t="s">
        <v>111</v>
      </c>
      <c r="G778" s="9" t="s">
        <v>73</v>
      </c>
      <c r="H778" s="9" t="s">
        <v>2831</v>
      </c>
      <c r="I778" s="8" t="s">
        <v>166</v>
      </c>
      <c r="J778" s="13" t="s">
        <v>127</v>
      </c>
      <c r="K778" s="13" t="s">
        <v>15</v>
      </c>
      <c r="L778" s="13" t="s">
        <v>27</v>
      </c>
      <c r="M778" s="8" t="s">
        <v>114</v>
      </c>
      <c r="N778" s="9">
        <v>30</v>
      </c>
      <c r="O778" s="9">
        <f t="shared" si="14"/>
        <v>30</v>
      </c>
      <c r="P778" s="8"/>
      <c r="Q778" s="8"/>
      <c r="R778" s="8"/>
      <c r="S778" s="9" t="s">
        <v>2841</v>
      </c>
      <c r="T778" s="9" t="s">
        <v>2842</v>
      </c>
      <c r="U778" s="8">
        <v>1</v>
      </c>
      <c r="V778" s="8">
        <v>35</v>
      </c>
      <c r="W778" s="8">
        <v>146</v>
      </c>
      <c r="X778" s="8">
        <v>45</v>
      </c>
      <c r="Y778" s="8" t="s">
        <v>117</v>
      </c>
      <c r="Z778" s="8" t="s">
        <v>118</v>
      </c>
      <c r="AA778" s="8" t="s">
        <v>2833</v>
      </c>
      <c r="AB778" s="17" t="s">
        <v>120</v>
      </c>
      <c r="AC778" s="17"/>
    </row>
    <row r="779" s="3" customFormat="1" ht="87" spans="1:29">
      <c r="A779" s="8">
        <f>SUBTOTAL(103,$B$6:B779)*1</f>
        <v>774</v>
      </c>
      <c r="B779" s="8" t="s">
        <v>107</v>
      </c>
      <c r="C779" s="9" t="s">
        <v>2843</v>
      </c>
      <c r="D779" s="9" t="s">
        <v>109</v>
      </c>
      <c r="E779" s="10" t="s">
        <v>110</v>
      </c>
      <c r="F779" s="9" t="s">
        <v>111</v>
      </c>
      <c r="G779" s="9" t="s">
        <v>73</v>
      </c>
      <c r="H779" s="9" t="s">
        <v>2831</v>
      </c>
      <c r="I779" s="8" t="s">
        <v>166</v>
      </c>
      <c r="J779" s="13" t="s">
        <v>127</v>
      </c>
      <c r="K779" s="13" t="s">
        <v>15</v>
      </c>
      <c r="L779" s="13" t="s">
        <v>27</v>
      </c>
      <c r="M779" s="8" t="s">
        <v>114</v>
      </c>
      <c r="N779" s="9">
        <v>35</v>
      </c>
      <c r="O779" s="9">
        <f t="shared" si="14"/>
        <v>35</v>
      </c>
      <c r="P779" s="8"/>
      <c r="Q779" s="8"/>
      <c r="R779" s="8"/>
      <c r="S779" s="9" t="s">
        <v>2844</v>
      </c>
      <c r="T779" s="9" t="s">
        <v>2845</v>
      </c>
      <c r="U779" s="8">
        <v>1</v>
      </c>
      <c r="V779" s="8">
        <v>35</v>
      </c>
      <c r="W779" s="8">
        <v>146</v>
      </c>
      <c r="X779" s="8">
        <v>45</v>
      </c>
      <c r="Y779" s="8" t="s">
        <v>117</v>
      </c>
      <c r="Z779" s="8" t="s">
        <v>118</v>
      </c>
      <c r="AA779" s="8" t="s">
        <v>2833</v>
      </c>
      <c r="AB779" s="17" t="s">
        <v>120</v>
      </c>
      <c r="AC779" s="17"/>
    </row>
    <row r="780" s="3" customFormat="1" ht="52.2" spans="1:29">
      <c r="A780" s="8">
        <f>SUBTOTAL(103,$B$6:B780)*1</f>
        <v>775</v>
      </c>
      <c r="B780" s="8" t="s">
        <v>107</v>
      </c>
      <c r="C780" s="9" t="s">
        <v>2846</v>
      </c>
      <c r="D780" s="9" t="s">
        <v>479</v>
      </c>
      <c r="E780" s="10" t="s">
        <v>110</v>
      </c>
      <c r="F780" s="9" t="s">
        <v>111</v>
      </c>
      <c r="G780" s="9" t="s">
        <v>73</v>
      </c>
      <c r="H780" s="9" t="s">
        <v>2831</v>
      </c>
      <c r="I780" s="8" t="s">
        <v>166</v>
      </c>
      <c r="J780" s="13" t="s">
        <v>9</v>
      </c>
      <c r="K780" s="13" t="s">
        <v>22</v>
      </c>
      <c r="L780" s="13" t="s">
        <v>48</v>
      </c>
      <c r="M780" s="8" t="s">
        <v>114</v>
      </c>
      <c r="N780" s="9">
        <v>3.5</v>
      </c>
      <c r="O780" s="9">
        <f t="shared" si="14"/>
        <v>3.5</v>
      </c>
      <c r="P780" s="8"/>
      <c r="Q780" s="8"/>
      <c r="R780" s="8"/>
      <c r="S780" s="9" t="s">
        <v>2847</v>
      </c>
      <c r="T780" s="9" t="s">
        <v>2848</v>
      </c>
      <c r="U780" s="8">
        <v>1</v>
      </c>
      <c r="V780" s="8">
        <v>385</v>
      </c>
      <c r="W780" s="8">
        <v>1946</v>
      </c>
      <c r="X780" s="8">
        <v>763</v>
      </c>
      <c r="Y780" s="8" t="s">
        <v>117</v>
      </c>
      <c r="Z780" s="8" t="s">
        <v>118</v>
      </c>
      <c r="AA780" s="8" t="s">
        <v>2833</v>
      </c>
      <c r="AB780" s="17" t="s">
        <v>120</v>
      </c>
      <c r="AC780" s="17"/>
    </row>
    <row r="781" s="3" customFormat="1" ht="52.2" spans="1:29">
      <c r="A781" s="8">
        <f>SUBTOTAL(103,$B$6:B781)*1</f>
        <v>776</v>
      </c>
      <c r="B781" s="8" t="s">
        <v>107</v>
      </c>
      <c r="C781" s="9" t="s">
        <v>2849</v>
      </c>
      <c r="D781" s="9" t="s">
        <v>479</v>
      </c>
      <c r="E781" s="10" t="s">
        <v>110</v>
      </c>
      <c r="F781" s="9" t="s">
        <v>111</v>
      </c>
      <c r="G781" s="9" t="s">
        <v>73</v>
      </c>
      <c r="H781" s="9" t="s">
        <v>2831</v>
      </c>
      <c r="I781" s="8" t="s">
        <v>166</v>
      </c>
      <c r="J781" s="13" t="s">
        <v>9</v>
      </c>
      <c r="K781" s="13" t="s">
        <v>23</v>
      </c>
      <c r="L781" s="13" t="s">
        <v>49</v>
      </c>
      <c r="M781" s="8" t="s">
        <v>114</v>
      </c>
      <c r="N781" s="9">
        <v>11.5</v>
      </c>
      <c r="O781" s="9">
        <f t="shared" si="14"/>
        <v>11.5</v>
      </c>
      <c r="P781" s="8"/>
      <c r="Q781" s="8"/>
      <c r="R781" s="8"/>
      <c r="S781" s="9" t="s">
        <v>2850</v>
      </c>
      <c r="T781" s="9" t="s">
        <v>2851</v>
      </c>
      <c r="U781" s="8">
        <v>1</v>
      </c>
      <c r="V781" s="8">
        <v>385</v>
      </c>
      <c r="W781" s="8">
        <v>1946</v>
      </c>
      <c r="X781" s="8">
        <v>763</v>
      </c>
      <c r="Y781" s="8" t="s">
        <v>117</v>
      </c>
      <c r="Z781" s="8" t="s">
        <v>118</v>
      </c>
      <c r="AA781" s="8" t="s">
        <v>2833</v>
      </c>
      <c r="AB781" s="17" t="s">
        <v>120</v>
      </c>
      <c r="AC781" s="17"/>
    </row>
    <row r="782" s="3" customFormat="1" ht="87" spans="1:29">
      <c r="A782" s="8">
        <f>SUBTOTAL(103,$B$6:B782)*1</f>
        <v>777</v>
      </c>
      <c r="B782" s="8" t="s">
        <v>107</v>
      </c>
      <c r="C782" s="9" t="s">
        <v>2852</v>
      </c>
      <c r="D782" s="9" t="s">
        <v>227</v>
      </c>
      <c r="E782" s="10" t="s">
        <v>110</v>
      </c>
      <c r="F782" s="9" t="s">
        <v>111</v>
      </c>
      <c r="G782" s="9" t="s">
        <v>73</v>
      </c>
      <c r="H782" s="9" t="s">
        <v>2831</v>
      </c>
      <c r="I782" s="8" t="s">
        <v>166</v>
      </c>
      <c r="J782" s="13" t="s">
        <v>9</v>
      </c>
      <c r="K782" s="13" t="s">
        <v>21</v>
      </c>
      <c r="L782" s="13" t="s">
        <v>45</v>
      </c>
      <c r="M782" s="8" t="s">
        <v>114</v>
      </c>
      <c r="N782" s="9">
        <v>10</v>
      </c>
      <c r="O782" s="9">
        <f t="shared" si="14"/>
        <v>10</v>
      </c>
      <c r="P782" s="8"/>
      <c r="Q782" s="8"/>
      <c r="R782" s="8"/>
      <c r="S782" s="9" t="s">
        <v>2853</v>
      </c>
      <c r="T782" s="9" t="s">
        <v>2854</v>
      </c>
      <c r="U782" s="8">
        <v>1</v>
      </c>
      <c r="V782" s="8">
        <v>115</v>
      </c>
      <c r="W782" s="8">
        <v>510</v>
      </c>
      <c r="X782" s="8">
        <v>112</v>
      </c>
      <c r="Y782" s="8" t="s">
        <v>117</v>
      </c>
      <c r="Z782" s="8" t="s">
        <v>118</v>
      </c>
      <c r="AA782" s="8" t="s">
        <v>2833</v>
      </c>
      <c r="AB782" s="17" t="s">
        <v>120</v>
      </c>
      <c r="AC782" s="17"/>
    </row>
    <row r="783" s="3" customFormat="1" ht="87" spans="1:29">
      <c r="A783" s="8">
        <f>SUBTOTAL(103,$B$6:B783)*1</f>
        <v>778</v>
      </c>
      <c r="B783" s="8" t="s">
        <v>107</v>
      </c>
      <c r="C783" s="9" t="s">
        <v>2855</v>
      </c>
      <c r="D783" s="9" t="s">
        <v>479</v>
      </c>
      <c r="E783" s="10" t="s">
        <v>110</v>
      </c>
      <c r="F783" s="9" t="s">
        <v>111</v>
      </c>
      <c r="G783" s="9" t="s">
        <v>73</v>
      </c>
      <c r="H783" s="9" t="s">
        <v>2831</v>
      </c>
      <c r="I783" s="8" t="s">
        <v>166</v>
      </c>
      <c r="J783" s="13" t="s">
        <v>9</v>
      </c>
      <c r="K783" s="13" t="s">
        <v>21</v>
      </c>
      <c r="L783" s="13" t="s">
        <v>42</v>
      </c>
      <c r="M783" s="8" t="s">
        <v>114</v>
      </c>
      <c r="N783" s="9">
        <v>10</v>
      </c>
      <c r="O783" s="9">
        <f t="shared" si="14"/>
        <v>10</v>
      </c>
      <c r="P783" s="8"/>
      <c r="Q783" s="8"/>
      <c r="R783" s="8"/>
      <c r="S783" s="9" t="s">
        <v>2856</v>
      </c>
      <c r="T783" s="9" t="s">
        <v>2857</v>
      </c>
      <c r="U783" s="8">
        <v>1</v>
      </c>
      <c r="V783" s="8">
        <v>103</v>
      </c>
      <c r="W783" s="8">
        <v>798</v>
      </c>
      <c r="X783" s="8">
        <v>798</v>
      </c>
      <c r="Y783" s="8" t="s">
        <v>117</v>
      </c>
      <c r="Z783" s="8" t="s">
        <v>118</v>
      </c>
      <c r="AA783" s="8" t="s">
        <v>2833</v>
      </c>
      <c r="AB783" s="17" t="s">
        <v>120</v>
      </c>
      <c r="AC783" s="17"/>
    </row>
    <row r="784" s="3" customFormat="1" ht="104.4" spans="1:29">
      <c r="A784" s="8">
        <f>SUBTOTAL(103,$B$6:B784)*1</f>
        <v>779</v>
      </c>
      <c r="B784" s="8" t="s">
        <v>107</v>
      </c>
      <c r="C784" s="9" t="s">
        <v>2858</v>
      </c>
      <c r="D784" s="9" t="s">
        <v>109</v>
      </c>
      <c r="E784" s="10" t="s">
        <v>110</v>
      </c>
      <c r="F784" s="9" t="s">
        <v>111</v>
      </c>
      <c r="G784" s="9" t="s">
        <v>73</v>
      </c>
      <c r="H784" s="9" t="s">
        <v>2859</v>
      </c>
      <c r="I784" s="8" t="s">
        <v>166</v>
      </c>
      <c r="J784" s="13" t="s">
        <v>127</v>
      </c>
      <c r="K784" s="13" t="s">
        <v>15</v>
      </c>
      <c r="L784" s="13" t="s">
        <v>29</v>
      </c>
      <c r="M784" s="8" t="s">
        <v>114</v>
      </c>
      <c r="N784" s="9">
        <v>100</v>
      </c>
      <c r="O784" s="9">
        <f t="shared" si="14"/>
        <v>100</v>
      </c>
      <c r="P784" s="8"/>
      <c r="Q784" s="8"/>
      <c r="R784" s="8"/>
      <c r="S784" s="9" t="s">
        <v>2860</v>
      </c>
      <c r="T784" s="9" t="s">
        <v>2861</v>
      </c>
      <c r="U784" s="8">
        <v>1</v>
      </c>
      <c r="V784" s="8">
        <v>85</v>
      </c>
      <c r="W784" s="8">
        <v>342</v>
      </c>
      <c r="X784" s="8">
        <v>42</v>
      </c>
      <c r="Y784" s="8" t="s">
        <v>117</v>
      </c>
      <c r="Z784" s="8" t="s">
        <v>453</v>
      </c>
      <c r="AA784" s="8" t="s">
        <v>2862</v>
      </c>
      <c r="AB784" s="17" t="s">
        <v>120</v>
      </c>
      <c r="AC784" s="17"/>
    </row>
    <row r="785" s="3" customFormat="1" ht="104.4" spans="1:29">
      <c r="A785" s="8">
        <f>SUBTOTAL(103,$B$6:B785)*1</f>
        <v>780</v>
      </c>
      <c r="B785" s="8" t="s">
        <v>107</v>
      </c>
      <c r="C785" s="9" t="s">
        <v>2863</v>
      </c>
      <c r="D785" s="9" t="s">
        <v>109</v>
      </c>
      <c r="E785" s="10" t="s">
        <v>110</v>
      </c>
      <c r="F785" s="9" t="s">
        <v>111</v>
      </c>
      <c r="G785" s="9" t="s">
        <v>73</v>
      </c>
      <c r="H785" s="9" t="s">
        <v>2859</v>
      </c>
      <c r="I785" s="8" t="s">
        <v>166</v>
      </c>
      <c r="J785" s="13" t="s">
        <v>127</v>
      </c>
      <c r="K785" s="13" t="s">
        <v>17</v>
      </c>
      <c r="L785" s="13" t="s">
        <v>35</v>
      </c>
      <c r="M785" s="8" t="s">
        <v>114</v>
      </c>
      <c r="N785" s="9">
        <v>30</v>
      </c>
      <c r="O785" s="9">
        <f t="shared" si="14"/>
        <v>30</v>
      </c>
      <c r="P785" s="8"/>
      <c r="Q785" s="8"/>
      <c r="R785" s="8"/>
      <c r="S785" s="9" t="s">
        <v>2864</v>
      </c>
      <c r="T785" s="9" t="s">
        <v>2865</v>
      </c>
      <c r="U785" s="8">
        <v>1</v>
      </c>
      <c r="V785" s="8">
        <v>65</v>
      </c>
      <c r="W785" s="8">
        <v>273</v>
      </c>
      <c r="X785" s="8">
        <v>39</v>
      </c>
      <c r="Y785" s="8" t="s">
        <v>117</v>
      </c>
      <c r="Z785" s="8" t="s">
        <v>118</v>
      </c>
      <c r="AA785" s="8" t="s">
        <v>2862</v>
      </c>
      <c r="AB785" s="17" t="s">
        <v>120</v>
      </c>
      <c r="AC785" s="17"/>
    </row>
    <row r="786" s="3" customFormat="1" ht="104.4" spans="1:29">
      <c r="A786" s="8">
        <f>SUBTOTAL(103,$B$6:B786)*1</f>
        <v>781</v>
      </c>
      <c r="B786" s="8" t="s">
        <v>107</v>
      </c>
      <c r="C786" s="9" t="s">
        <v>2866</v>
      </c>
      <c r="D786" s="9" t="s">
        <v>109</v>
      </c>
      <c r="E786" s="10" t="s">
        <v>110</v>
      </c>
      <c r="F786" s="9" t="s">
        <v>111</v>
      </c>
      <c r="G786" s="9" t="s">
        <v>73</v>
      </c>
      <c r="H786" s="9" t="s">
        <v>2859</v>
      </c>
      <c r="I786" s="8" t="s">
        <v>166</v>
      </c>
      <c r="J786" s="13" t="s">
        <v>127</v>
      </c>
      <c r="K786" s="13" t="s">
        <v>15</v>
      </c>
      <c r="L786" s="13" t="s">
        <v>27</v>
      </c>
      <c r="M786" s="8" t="s">
        <v>114</v>
      </c>
      <c r="N786" s="9">
        <v>40</v>
      </c>
      <c r="O786" s="9">
        <f t="shared" si="14"/>
        <v>40</v>
      </c>
      <c r="P786" s="8"/>
      <c r="Q786" s="8"/>
      <c r="R786" s="8"/>
      <c r="S786" s="9" t="s">
        <v>2867</v>
      </c>
      <c r="T786" s="9" t="s">
        <v>2868</v>
      </c>
      <c r="U786" s="8">
        <v>1</v>
      </c>
      <c r="V786" s="8">
        <v>45</v>
      </c>
      <c r="W786" s="8">
        <v>201</v>
      </c>
      <c r="X786" s="8">
        <v>28</v>
      </c>
      <c r="Y786" s="8" t="s">
        <v>117</v>
      </c>
      <c r="Z786" s="8" t="s">
        <v>118</v>
      </c>
      <c r="AA786" s="8" t="s">
        <v>2862</v>
      </c>
      <c r="AB786" s="17" t="s">
        <v>120</v>
      </c>
      <c r="AC786" s="17"/>
    </row>
    <row r="787" s="3" customFormat="1" ht="87" spans="1:29">
      <c r="A787" s="8">
        <f>SUBTOTAL(103,$B$6:B787)*1</f>
        <v>782</v>
      </c>
      <c r="B787" s="8" t="s">
        <v>107</v>
      </c>
      <c r="C787" s="9" t="s">
        <v>2869</v>
      </c>
      <c r="D787" s="9" t="s">
        <v>109</v>
      </c>
      <c r="E787" s="10" t="s">
        <v>110</v>
      </c>
      <c r="F787" s="9" t="s">
        <v>111</v>
      </c>
      <c r="G787" s="9" t="s">
        <v>73</v>
      </c>
      <c r="H787" s="9" t="s">
        <v>2859</v>
      </c>
      <c r="I787" s="8" t="s">
        <v>166</v>
      </c>
      <c r="J787" s="13" t="s">
        <v>9</v>
      </c>
      <c r="K787" s="13" t="s">
        <v>21</v>
      </c>
      <c r="L787" s="13" t="s">
        <v>42</v>
      </c>
      <c r="M787" s="8" t="s">
        <v>114</v>
      </c>
      <c r="N787" s="9">
        <v>13</v>
      </c>
      <c r="O787" s="9">
        <f t="shared" si="14"/>
        <v>13</v>
      </c>
      <c r="P787" s="8"/>
      <c r="Q787" s="8"/>
      <c r="R787" s="8"/>
      <c r="S787" s="9" t="s">
        <v>2870</v>
      </c>
      <c r="T787" s="9" t="s">
        <v>2871</v>
      </c>
      <c r="U787" s="8">
        <v>1</v>
      </c>
      <c r="V787" s="8">
        <v>15</v>
      </c>
      <c r="W787" s="8">
        <v>53</v>
      </c>
      <c r="X787" s="8">
        <v>16</v>
      </c>
      <c r="Y787" s="8" t="s">
        <v>117</v>
      </c>
      <c r="Z787" s="8" t="s">
        <v>118</v>
      </c>
      <c r="AA787" s="8" t="s">
        <v>2862</v>
      </c>
      <c r="AB787" s="17" t="s">
        <v>120</v>
      </c>
      <c r="AC787" s="17"/>
    </row>
    <row r="788" s="3" customFormat="1" ht="87" spans="1:29">
      <c r="A788" s="8">
        <f>SUBTOTAL(103,$B$6:B788)*1</f>
        <v>783</v>
      </c>
      <c r="B788" s="8" t="s">
        <v>107</v>
      </c>
      <c r="C788" s="9" t="s">
        <v>2872</v>
      </c>
      <c r="D788" s="9" t="s">
        <v>109</v>
      </c>
      <c r="E788" s="10" t="s">
        <v>110</v>
      </c>
      <c r="F788" s="9" t="s">
        <v>111</v>
      </c>
      <c r="G788" s="9" t="s">
        <v>73</v>
      </c>
      <c r="H788" s="9" t="s">
        <v>2859</v>
      </c>
      <c r="I788" s="8" t="s">
        <v>166</v>
      </c>
      <c r="J788" s="13" t="s">
        <v>9</v>
      </c>
      <c r="K788" s="13" t="s">
        <v>21</v>
      </c>
      <c r="L788" s="13" t="s">
        <v>44</v>
      </c>
      <c r="M788" s="8" t="s">
        <v>114</v>
      </c>
      <c r="N788" s="9">
        <v>23</v>
      </c>
      <c r="O788" s="9">
        <f t="shared" si="14"/>
        <v>23</v>
      </c>
      <c r="P788" s="8"/>
      <c r="Q788" s="8"/>
      <c r="R788" s="8"/>
      <c r="S788" s="9" t="s">
        <v>2873</v>
      </c>
      <c r="T788" s="9" t="s">
        <v>2874</v>
      </c>
      <c r="U788" s="8">
        <v>1</v>
      </c>
      <c r="V788" s="8">
        <v>23</v>
      </c>
      <c r="W788" s="8">
        <v>103</v>
      </c>
      <c r="X788" s="8">
        <v>28</v>
      </c>
      <c r="Y788" s="8" t="s">
        <v>117</v>
      </c>
      <c r="Z788" s="8" t="s">
        <v>133</v>
      </c>
      <c r="AA788" s="8" t="s">
        <v>2862</v>
      </c>
      <c r="AB788" s="17" t="s">
        <v>120</v>
      </c>
      <c r="AC788" s="17"/>
    </row>
    <row r="789" s="3" customFormat="1" ht="87" spans="1:29">
      <c r="A789" s="8">
        <f>SUBTOTAL(103,$B$6:B789)*1</f>
        <v>784</v>
      </c>
      <c r="B789" s="8" t="s">
        <v>107</v>
      </c>
      <c r="C789" s="9" t="s">
        <v>2875</v>
      </c>
      <c r="D789" s="9" t="s">
        <v>109</v>
      </c>
      <c r="E789" s="10" t="s">
        <v>110</v>
      </c>
      <c r="F789" s="9" t="s">
        <v>111</v>
      </c>
      <c r="G789" s="9" t="s">
        <v>73</v>
      </c>
      <c r="H789" s="9" t="s">
        <v>2859</v>
      </c>
      <c r="I789" s="8" t="s">
        <v>166</v>
      </c>
      <c r="J789" s="13" t="s">
        <v>9</v>
      </c>
      <c r="K789" s="13" t="s">
        <v>21</v>
      </c>
      <c r="L789" s="13" t="s">
        <v>45</v>
      </c>
      <c r="M789" s="8" t="s">
        <v>114</v>
      </c>
      <c r="N789" s="9">
        <v>18</v>
      </c>
      <c r="O789" s="9">
        <f t="shared" si="14"/>
        <v>18</v>
      </c>
      <c r="P789" s="8"/>
      <c r="Q789" s="8"/>
      <c r="R789" s="8"/>
      <c r="S789" s="9" t="s">
        <v>2876</v>
      </c>
      <c r="T789" s="9" t="s">
        <v>2877</v>
      </c>
      <c r="U789" s="8">
        <v>1</v>
      </c>
      <c r="V789" s="8">
        <v>35</v>
      </c>
      <c r="W789" s="8">
        <v>146</v>
      </c>
      <c r="X789" s="8">
        <v>46</v>
      </c>
      <c r="Y789" s="8" t="s">
        <v>117</v>
      </c>
      <c r="Z789" s="8" t="s">
        <v>118</v>
      </c>
      <c r="AA789" s="8" t="s">
        <v>2862</v>
      </c>
      <c r="AB789" s="17" t="s">
        <v>120</v>
      </c>
      <c r="AC789" s="17"/>
    </row>
    <row r="790" s="3" customFormat="1" ht="87" spans="1:29">
      <c r="A790" s="8">
        <f>SUBTOTAL(103,$B$6:B790)*1</f>
        <v>785</v>
      </c>
      <c r="B790" s="8" t="s">
        <v>107</v>
      </c>
      <c r="C790" s="9" t="s">
        <v>2878</v>
      </c>
      <c r="D790" s="9" t="s">
        <v>109</v>
      </c>
      <c r="E790" s="10" t="s">
        <v>110</v>
      </c>
      <c r="F790" s="9" t="s">
        <v>111</v>
      </c>
      <c r="G790" s="9" t="s">
        <v>73</v>
      </c>
      <c r="H790" s="9" t="s">
        <v>2859</v>
      </c>
      <c r="I790" s="8" t="s">
        <v>166</v>
      </c>
      <c r="J790" s="13" t="s">
        <v>9</v>
      </c>
      <c r="K790" s="13" t="s">
        <v>21</v>
      </c>
      <c r="L790" s="13" t="s">
        <v>44</v>
      </c>
      <c r="M790" s="8" t="s">
        <v>114</v>
      </c>
      <c r="N790" s="9">
        <v>4</v>
      </c>
      <c r="O790" s="9">
        <f t="shared" si="14"/>
        <v>4</v>
      </c>
      <c r="P790" s="8"/>
      <c r="Q790" s="8"/>
      <c r="R790" s="8"/>
      <c r="S790" s="9" t="s">
        <v>2879</v>
      </c>
      <c r="T790" s="9" t="s">
        <v>2880</v>
      </c>
      <c r="U790" s="8">
        <v>1</v>
      </c>
      <c r="V790" s="8">
        <v>200</v>
      </c>
      <c r="W790" s="8">
        <v>1200</v>
      </c>
      <c r="X790" s="8">
        <v>200</v>
      </c>
      <c r="Y790" s="8" t="s">
        <v>117</v>
      </c>
      <c r="Z790" s="8" t="s">
        <v>133</v>
      </c>
      <c r="AA790" s="8" t="s">
        <v>2862</v>
      </c>
      <c r="AB790" s="17" t="s">
        <v>120</v>
      </c>
      <c r="AC790" s="17"/>
    </row>
    <row r="791" s="3" customFormat="1" ht="104.4" spans="1:29">
      <c r="A791" s="8">
        <f>SUBTOTAL(103,$B$6:B791)*1</f>
        <v>786</v>
      </c>
      <c r="B791" s="8" t="s">
        <v>107</v>
      </c>
      <c r="C791" s="9" t="s">
        <v>2881</v>
      </c>
      <c r="D791" s="9" t="s">
        <v>109</v>
      </c>
      <c r="E791" s="10" t="s">
        <v>110</v>
      </c>
      <c r="F791" s="9" t="s">
        <v>111</v>
      </c>
      <c r="G791" s="9" t="s">
        <v>73</v>
      </c>
      <c r="H791" s="9" t="s">
        <v>2859</v>
      </c>
      <c r="I791" s="8" t="s">
        <v>166</v>
      </c>
      <c r="J791" s="13" t="s">
        <v>9</v>
      </c>
      <c r="K791" s="13" t="s">
        <v>21</v>
      </c>
      <c r="L791" s="13" t="s">
        <v>45</v>
      </c>
      <c r="M791" s="8" t="s">
        <v>114</v>
      </c>
      <c r="N791" s="9">
        <v>35</v>
      </c>
      <c r="O791" s="9">
        <f t="shared" si="14"/>
        <v>35</v>
      </c>
      <c r="P791" s="8"/>
      <c r="Q791" s="8"/>
      <c r="R791" s="8"/>
      <c r="S791" s="9" t="s">
        <v>2882</v>
      </c>
      <c r="T791" s="9" t="s">
        <v>2883</v>
      </c>
      <c r="U791" s="8">
        <v>1</v>
      </c>
      <c r="V791" s="8">
        <v>150</v>
      </c>
      <c r="W791" s="8">
        <v>660</v>
      </c>
      <c r="X791" s="8">
        <v>60</v>
      </c>
      <c r="Y791" s="8" t="s">
        <v>117</v>
      </c>
      <c r="Z791" s="8" t="s">
        <v>118</v>
      </c>
      <c r="AA791" s="8" t="s">
        <v>2862</v>
      </c>
      <c r="AB791" s="17" t="s">
        <v>120</v>
      </c>
      <c r="AC791" s="17"/>
    </row>
    <row r="792" s="3" customFormat="1" ht="121.8" spans="1:29">
      <c r="A792" s="8">
        <f>SUBTOTAL(103,$B$6:B792)*1</f>
        <v>787</v>
      </c>
      <c r="B792" s="8" t="s">
        <v>107</v>
      </c>
      <c r="C792" s="9" t="s">
        <v>2884</v>
      </c>
      <c r="D792" s="9" t="s">
        <v>109</v>
      </c>
      <c r="E792" s="10" t="s">
        <v>110</v>
      </c>
      <c r="F792" s="9" t="s">
        <v>111</v>
      </c>
      <c r="G792" s="9" t="s">
        <v>73</v>
      </c>
      <c r="H792" s="9" t="s">
        <v>2859</v>
      </c>
      <c r="I792" s="8" t="s">
        <v>166</v>
      </c>
      <c r="J792" s="13" t="s">
        <v>127</v>
      </c>
      <c r="K792" s="13" t="s">
        <v>15</v>
      </c>
      <c r="L792" s="13" t="s">
        <v>28</v>
      </c>
      <c r="M792" s="8" t="s">
        <v>2885</v>
      </c>
      <c r="N792" s="9">
        <v>131.8</v>
      </c>
      <c r="O792" s="9">
        <v>100</v>
      </c>
      <c r="P792" s="8"/>
      <c r="Q792" s="8"/>
      <c r="R792" s="8">
        <v>31.8</v>
      </c>
      <c r="S792" s="9" t="s">
        <v>2886</v>
      </c>
      <c r="T792" s="9" t="s">
        <v>2887</v>
      </c>
      <c r="U792" s="8">
        <v>1</v>
      </c>
      <c r="V792" s="8">
        <v>20</v>
      </c>
      <c r="W792" s="8">
        <v>200</v>
      </c>
      <c r="X792" s="8">
        <v>5</v>
      </c>
      <c r="Y792" s="8" t="s">
        <v>117</v>
      </c>
      <c r="Z792" s="8" t="s">
        <v>2888</v>
      </c>
      <c r="AA792" s="8" t="s">
        <v>2888</v>
      </c>
      <c r="AB792" s="17" t="s">
        <v>120</v>
      </c>
      <c r="AC792" s="17"/>
    </row>
    <row r="793" s="3" customFormat="1" ht="87" spans="1:29">
      <c r="A793" s="8">
        <f>SUBTOTAL(103,$B$6:B793)*1</f>
        <v>788</v>
      </c>
      <c r="B793" s="8" t="s">
        <v>107</v>
      </c>
      <c r="C793" s="9" t="s">
        <v>2889</v>
      </c>
      <c r="D793" s="9" t="s">
        <v>109</v>
      </c>
      <c r="E793" s="10" t="s">
        <v>110</v>
      </c>
      <c r="F793" s="9" t="s">
        <v>111</v>
      </c>
      <c r="G793" s="9" t="s">
        <v>73</v>
      </c>
      <c r="H793" s="9" t="s">
        <v>2890</v>
      </c>
      <c r="I793" s="8" t="s">
        <v>196</v>
      </c>
      <c r="J793" s="13" t="s">
        <v>9</v>
      </c>
      <c r="K793" s="13" t="s">
        <v>21</v>
      </c>
      <c r="L793" s="13" t="s">
        <v>45</v>
      </c>
      <c r="M793" s="8" t="s">
        <v>114</v>
      </c>
      <c r="N793" s="9">
        <v>40</v>
      </c>
      <c r="O793" s="9">
        <f t="shared" ref="O793:O819" si="15">N793</f>
        <v>40</v>
      </c>
      <c r="P793" s="8"/>
      <c r="Q793" s="8"/>
      <c r="R793" s="8"/>
      <c r="S793" s="9" t="s">
        <v>2891</v>
      </c>
      <c r="T793" s="9" t="s">
        <v>2892</v>
      </c>
      <c r="U793" s="8">
        <v>1</v>
      </c>
      <c r="V793" s="8">
        <v>120</v>
      </c>
      <c r="W793" s="8">
        <v>500</v>
      </c>
      <c r="X793" s="8">
        <v>60</v>
      </c>
      <c r="Y793" s="8" t="s">
        <v>117</v>
      </c>
      <c r="Z793" s="8" t="s">
        <v>118</v>
      </c>
      <c r="AA793" s="8" t="s">
        <v>2893</v>
      </c>
      <c r="AB793" s="17" t="s">
        <v>120</v>
      </c>
      <c r="AC793" s="17"/>
    </row>
    <row r="794" s="3" customFormat="1" ht="87" spans="1:29">
      <c r="A794" s="8">
        <f>SUBTOTAL(103,$B$6:B794)*1</f>
        <v>789</v>
      </c>
      <c r="B794" s="8" t="s">
        <v>107</v>
      </c>
      <c r="C794" s="9" t="s">
        <v>2894</v>
      </c>
      <c r="D794" s="9" t="s">
        <v>227</v>
      </c>
      <c r="E794" s="10" t="s">
        <v>110</v>
      </c>
      <c r="F794" s="9" t="s">
        <v>111</v>
      </c>
      <c r="G794" s="9" t="s">
        <v>73</v>
      </c>
      <c r="H794" s="9" t="s">
        <v>2890</v>
      </c>
      <c r="I794" s="8" t="s">
        <v>196</v>
      </c>
      <c r="J794" s="13" t="s">
        <v>9</v>
      </c>
      <c r="K794" s="13" t="s">
        <v>21</v>
      </c>
      <c r="L794" s="13" t="s">
        <v>45</v>
      </c>
      <c r="M794" s="8" t="s">
        <v>114</v>
      </c>
      <c r="N794" s="9">
        <v>20</v>
      </c>
      <c r="O794" s="9">
        <f t="shared" si="15"/>
        <v>20</v>
      </c>
      <c r="P794" s="8"/>
      <c r="Q794" s="8"/>
      <c r="R794" s="8"/>
      <c r="S794" s="9" t="s">
        <v>2895</v>
      </c>
      <c r="T794" s="9" t="s">
        <v>2896</v>
      </c>
      <c r="U794" s="8">
        <v>1</v>
      </c>
      <c r="V794" s="8">
        <v>20</v>
      </c>
      <c r="W794" s="8">
        <v>100</v>
      </c>
      <c r="X794" s="8">
        <v>12</v>
      </c>
      <c r="Y794" s="8" t="s">
        <v>117</v>
      </c>
      <c r="Z794" s="8" t="s">
        <v>118</v>
      </c>
      <c r="AA794" s="8" t="s">
        <v>2893</v>
      </c>
      <c r="AB794" s="17" t="s">
        <v>120</v>
      </c>
      <c r="AC794" s="17"/>
    </row>
    <row r="795" s="3" customFormat="1" ht="52.2" spans="1:29">
      <c r="A795" s="8">
        <f>SUBTOTAL(103,$B$6:B795)*1</f>
        <v>790</v>
      </c>
      <c r="B795" s="8" t="s">
        <v>107</v>
      </c>
      <c r="C795" s="9" t="s">
        <v>2897</v>
      </c>
      <c r="D795" s="9" t="s">
        <v>109</v>
      </c>
      <c r="E795" s="10" t="s">
        <v>110</v>
      </c>
      <c r="F795" s="9" t="s">
        <v>111</v>
      </c>
      <c r="G795" s="9" t="s">
        <v>73</v>
      </c>
      <c r="H795" s="9" t="s">
        <v>2890</v>
      </c>
      <c r="I795" s="8" t="s">
        <v>196</v>
      </c>
      <c r="J795" s="13" t="s">
        <v>9</v>
      </c>
      <c r="K795" s="13" t="s">
        <v>23</v>
      </c>
      <c r="L795" s="13" t="s">
        <v>49</v>
      </c>
      <c r="M795" s="8" t="s">
        <v>114</v>
      </c>
      <c r="N795" s="9">
        <v>40</v>
      </c>
      <c r="O795" s="9">
        <f t="shared" si="15"/>
        <v>40</v>
      </c>
      <c r="P795" s="8"/>
      <c r="Q795" s="8"/>
      <c r="R795" s="8"/>
      <c r="S795" s="9" t="s">
        <v>2898</v>
      </c>
      <c r="T795" s="9" t="s">
        <v>2899</v>
      </c>
      <c r="U795" s="8">
        <v>1</v>
      </c>
      <c r="V795" s="8">
        <v>576</v>
      </c>
      <c r="W795" s="8">
        <v>3031</v>
      </c>
      <c r="X795" s="8">
        <v>514</v>
      </c>
      <c r="Y795" s="8" t="s">
        <v>117</v>
      </c>
      <c r="Z795" s="8" t="s">
        <v>118</v>
      </c>
      <c r="AA795" s="8" t="s">
        <v>2893</v>
      </c>
      <c r="AB795" s="17" t="s">
        <v>120</v>
      </c>
      <c r="AC795" s="17"/>
    </row>
    <row r="796" s="3" customFormat="1" ht="52.2" spans="1:29">
      <c r="A796" s="8">
        <f>SUBTOTAL(103,$B$6:B796)*1</f>
        <v>791</v>
      </c>
      <c r="B796" s="8" t="s">
        <v>107</v>
      </c>
      <c r="C796" s="9" t="s">
        <v>2900</v>
      </c>
      <c r="D796" s="9" t="s">
        <v>109</v>
      </c>
      <c r="E796" s="10" t="s">
        <v>110</v>
      </c>
      <c r="F796" s="9" t="s">
        <v>111</v>
      </c>
      <c r="G796" s="9" t="s">
        <v>73</v>
      </c>
      <c r="H796" s="9" t="s">
        <v>2890</v>
      </c>
      <c r="I796" s="8" t="s">
        <v>196</v>
      </c>
      <c r="J796" s="13" t="s">
        <v>127</v>
      </c>
      <c r="K796" s="13" t="s">
        <v>18</v>
      </c>
      <c r="L796" s="13" t="s">
        <v>38</v>
      </c>
      <c r="M796" s="8" t="s">
        <v>114</v>
      </c>
      <c r="N796" s="9">
        <v>120</v>
      </c>
      <c r="O796" s="9">
        <f t="shared" si="15"/>
        <v>120</v>
      </c>
      <c r="P796" s="8"/>
      <c r="Q796" s="8"/>
      <c r="R796" s="8"/>
      <c r="S796" s="9" t="s">
        <v>2798</v>
      </c>
      <c r="T796" s="9" t="s">
        <v>2901</v>
      </c>
      <c r="U796" s="8">
        <v>1</v>
      </c>
      <c r="V796" s="8">
        <v>215</v>
      </c>
      <c r="W796" s="8">
        <v>626</v>
      </c>
      <c r="X796" s="8">
        <v>26</v>
      </c>
      <c r="Y796" s="8" t="s">
        <v>117</v>
      </c>
      <c r="Z796" s="8" t="s">
        <v>118</v>
      </c>
      <c r="AA796" s="8" t="s">
        <v>2893</v>
      </c>
      <c r="AB796" s="17" t="s">
        <v>120</v>
      </c>
      <c r="AC796" s="17"/>
    </row>
    <row r="797" s="3" customFormat="1" ht="104.4" spans="1:29">
      <c r="A797" s="8">
        <f>SUBTOTAL(103,$B$6:B797)*1</f>
        <v>792</v>
      </c>
      <c r="B797" s="8" t="s">
        <v>107</v>
      </c>
      <c r="C797" s="9" t="s">
        <v>2902</v>
      </c>
      <c r="D797" s="9" t="s">
        <v>109</v>
      </c>
      <c r="E797" s="10" t="s">
        <v>110</v>
      </c>
      <c r="F797" s="9" t="s">
        <v>111</v>
      </c>
      <c r="G797" s="9" t="s">
        <v>73</v>
      </c>
      <c r="H797" s="9" t="s">
        <v>2890</v>
      </c>
      <c r="I797" s="8" t="s">
        <v>196</v>
      </c>
      <c r="J797" s="13" t="s">
        <v>127</v>
      </c>
      <c r="K797" s="13" t="s">
        <v>15</v>
      </c>
      <c r="L797" s="13" t="s">
        <v>29</v>
      </c>
      <c r="M797" s="8" t="s">
        <v>114</v>
      </c>
      <c r="N797" s="9">
        <v>80</v>
      </c>
      <c r="O797" s="9">
        <f t="shared" si="15"/>
        <v>80</v>
      </c>
      <c r="P797" s="8"/>
      <c r="Q797" s="8"/>
      <c r="R797" s="8"/>
      <c r="S797" s="9" t="s">
        <v>2903</v>
      </c>
      <c r="T797" s="9" t="s">
        <v>2904</v>
      </c>
      <c r="U797" s="8">
        <v>1</v>
      </c>
      <c r="V797" s="8">
        <v>14</v>
      </c>
      <c r="W797" s="8">
        <v>52</v>
      </c>
      <c r="X797" s="8">
        <v>25</v>
      </c>
      <c r="Y797" s="8" t="s">
        <v>117</v>
      </c>
      <c r="Z797" s="8" t="s">
        <v>453</v>
      </c>
      <c r="AA797" s="8" t="s">
        <v>2893</v>
      </c>
      <c r="AB797" s="17" t="s">
        <v>120</v>
      </c>
      <c r="AC797" s="17"/>
    </row>
    <row r="798" s="3" customFormat="1" ht="87" spans="1:29">
      <c r="A798" s="8">
        <f>SUBTOTAL(103,$B$6:B798)*1</f>
        <v>793</v>
      </c>
      <c r="B798" s="8" t="s">
        <v>107</v>
      </c>
      <c r="C798" s="9" t="s">
        <v>2905</v>
      </c>
      <c r="D798" s="9" t="s">
        <v>109</v>
      </c>
      <c r="E798" s="10" t="s">
        <v>110</v>
      </c>
      <c r="F798" s="9" t="s">
        <v>111</v>
      </c>
      <c r="G798" s="9" t="s">
        <v>73</v>
      </c>
      <c r="H798" s="9" t="s">
        <v>2906</v>
      </c>
      <c r="I798" s="8" t="s">
        <v>196</v>
      </c>
      <c r="J798" s="13" t="s">
        <v>9</v>
      </c>
      <c r="K798" s="13" t="s">
        <v>21</v>
      </c>
      <c r="L798" s="13" t="s">
        <v>42</v>
      </c>
      <c r="M798" s="8" t="s">
        <v>114</v>
      </c>
      <c r="N798" s="9">
        <v>28</v>
      </c>
      <c r="O798" s="9">
        <f t="shared" si="15"/>
        <v>28</v>
      </c>
      <c r="P798" s="8"/>
      <c r="Q798" s="8"/>
      <c r="R798" s="8"/>
      <c r="S798" s="9" t="s">
        <v>2907</v>
      </c>
      <c r="T798" s="9" t="s">
        <v>2908</v>
      </c>
      <c r="U798" s="8">
        <v>1</v>
      </c>
      <c r="V798" s="8">
        <v>21</v>
      </c>
      <c r="W798" s="8">
        <v>116</v>
      </c>
      <c r="X798" s="8">
        <v>20</v>
      </c>
      <c r="Y798" s="8" t="s">
        <v>117</v>
      </c>
      <c r="Z798" s="8" t="s">
        <v>118</v>
      </c>
      <c r="AA798" s="8" t="s">
        <v>2909</v>
      </c>
      <c r="AB798" s="17" t="s">
        <v>120</v>
      </c>
      <c r="AC798" s="17"/>
    </row>
    <row r="799" s="3" customFormat="1" ht="104.4" spans="1:29">
      <c r="A799" s="8">
        <f>SUBTOTAL(103,$B$6:B799)*1</f>
        <v>794</v>
      </c>
      <c r="B799" s="8" t="s">
        <v>107</v>
      </c>
      <c r="C799" s="9" t="s">
        <v>2910</v>
      </c>
      <c r="D799" s="9" t="s">
        <v>109</v>
      </c>
      <c r="E799" s="10" t="s">
        <v>110</v>
      </c>
      <c r="F799" s="9" t="s">
        <v>111</v>
      </c>
      <c r="G799" s="9" t="s">
        <v>73</v>
      </c>
      <c r="H799" s="9" t="s">
        <v>2906</v>
      </c>
      <c r="I799" s="8" t="s">
        <v>196</v>
      </c>
      <c r="J799" s="13" t="s">
        <v>127</v>
      </c>
      <c r="K799" s="13" t="s">
        <v>15</v>
      </c>
      <c r="L799" s="13" t="s">
        <v>29</v>
      </c>
      <c r="M799" s="8" t="s">
        <v>114</v>
      </c>
      <c r="N799" s="9">
        <v>65</v>
      </c>
      <c r="O799" s="9">
        <f t="shared" si="15"/>
        <v>65</v>
      </c>
      <c r="P799" s="8"/>
      <c r="Q799" s="8"/>
      <c r="R799" s="8"/>
      <c r="S799" s="9" t="s">
        <v>2911</v>
      </c>
      <c r="T799" s="9" t="s">
        <v>2912</v>
      </c>
      <c r="U799" s="8">
        <v>1</v>
      </c>
      <c r="V799" s="8">
        <v>63</v>
      </c>
      <c r="W799" s="8">
        <v>248</v>
      </c>
      <c r="X799" s="8">
        <v>68</v>
      </c>
      <c r="Y799" s="8" t="s">
        <v>117</v>
      </c>
      <c r="Z799" s="8" t="s">
        <v>453</v>
      </c>
      <c r="AA799" s="8" t="s">
        <v>2909</v>
      </c>
      <c r="AB799" s="17" t="s">
        <v>120</v>
      </c>
      <c r="AC799" s="17"/>
    </row>
    <row r="800" s="3" customFormat="1" ht="87" spans="1:29">
      <c r="A800" s="8">
        <f>SUBTOTAL(103,$B$6:B800)*1</f>
        <v>795</v>
      </c>
      <c r="B800" s="8" t="s">
        <v>107</v>
      </c>
      <c r="C800" s="9" t="s">
        <v>2913</v>
      </c>
      <c r="D800" s="9" t="s">
        <v>109</v>
      </c>
      <c r="E800" s="10" t="s">
        <v>110</v>
      </c>
      <c r="F800" s="9" t="s">
        <v>111</v>
      </c>
      <c r="G800" s="9" t="s">
        <v>73</v>
      </c>
      <c r="H800" s="9" t="s">
        <v>2906</v>
      </c>
      <c r="I800" s="8" t="s">
        <v>196</v>
      </c>
      <c r="J800" s="13" t="s">
        <v>9</v>
      </c>
      <c r="K800" s="13" t="s">
        <v>21</v>
      </c>
      <c r="L800" s="13" t="s">
        <v>42</v>
      </c>
      <c r="M800" s="8" t="s">
        <v>114</v>
      </c>
      <c r="N800" s="9">
        <v>7</v>
      </c>
      <c r="O800" s="9">
        <f t="shared" si="15"/>
        <v>7</v>
      </c>
      <c r="P800" s="8"/>
      <c r="Q800" s="8"/>
      <c r="R800" s="8"/>
      <c r="S800" s="9" t="s">
        <v>2914</v>
      </c>
      <c r="T800" s="9" t="s">
        <v>2915</v>
      </c>
      <c r="U800" s="8">
        <v>1</v>
      </c>
      <c r="V800" s="8">
        <v>20</v>
      </c>
      <c r="W800" s="8">
        <v>108</v>
      </c>
      <c r="X800" s="8">
        <v>16</v>
      </c>
      <c r="Y800" s="8" t="s">
        <v>117</v>
      </c>
      <c r="Z800" s="8" t="s">
        <v>118</v>
      </c>
      <c r="AA800" s="8" t="s">
        <v>2909</v>
      </c>
      <c r="AB800" s="17" t="s">
        <v>120</v>
      </c>
      <c r="AC800" s="17"/>
    </row>
    <row r="801" s="3" customFormat="1" ht="87" spans="1:29">
      <c r="A801" s="8">
        <f>SUBTOTAL(103,$B$6:B801)*1</f>
        <v>796</v>
      </c>
      <c r="B801" s="8" t="s">
        <v>107</v>
      </c>
      <c r="C801" s="9" t="s">
        <v>2916</v>
      </c>
      <c r="D801" s="9" t="s">
        <v>109</v>
      </c>
      <c r="E801" s="10" t="s">
        <v>110</v>
      </c>
      <c r="F801" s="9" t="s">
        <v>111</v>
      </c>
      <c r="G801" s="9" t="s">
        <v>73</v>
      </c>
      <c r="H801" s="9" t="s">
        <v>2917</v>
      </c>
      <c r="I801" s="8" t="s">
        <v>196</v>
      </c>
      <c r="J801" s="13" t="s">
        <v>127</v>
      </c>
      <c r="K801" s="13" t="s">
        <v>15</v>
      </c>
      <c r="L801" s="13" t="s">
        <v>29</v>
      </c>
      <c r="M801" s="8" t="s">
        <v>114</v>
      </c>
      <c r="N801" s="9">
        <v>40</v>
      </c>
      <c r="O801" s="9">
        <f t="shared" si="15"/>
        <v>40</v>
      </c>
      <c r="P801" s="8"/>
      <c r="Q801" s="8"/>
      <c r="R801" s="8"/>
      <c r="S801" s="9" t="s">
        <v>2918</v>
      </c>
      <c r="T801" s="9" t="s">
        <v>2919</v>
      </c>
      <c r="U801" s="8">
        <v>1</v>
      </c>
      <c r="V801" s="8">
        <v>12</v>
      </c>
      <c r="W801" s="8">
        <v>48</v>
      </c>
      <c r="X801" s="8">
        <v>16</v>
      </c>
      <c r="Y801" s="8" t="s">
        <v>117</v>
      </c>
      <c r="Z801" s="8" t="s">
        <v>453</v>
      </c>
      <c r="AA801" s="8" t="s">
        <v>2920</v>
      </c>
      <c r="AB801" s="17" t="s">
        <v>120</v>
      </c>
      <c r="AC801" s="17"/>
    </row>
    <row r="802" s="3" customFormat="1" ht="87" spans="1:29">
      <c r="A802" s="8">
        <f>SUBTOTAL(103,$B$6:B802)*1</f>
        <v>797</v>
      </c>
      <c r="B802" s="8" t="s">
        <v>107</v>
      </c>
      <c r="C802" s="9" t="s">
        <v>2921</v>
      </c>
      <c r="D802" s="9" t="s">
        <v>109</v>
      </c>
      <c r="E802" s="10" t="s">
        <v>110</v>
      </c>
      <c r="F802" s="9" t="s">
        <v>111</v>
      </c>
      <c r="G802" s="9" t="s">
        <v>73</v>
      </c>
      <c r="H802" s="9" t="s">
        <v>2917</v>
      </c>
      <c r="I802" s="8" t="s">
        <v>196</v>
      </c>
      <c r="J802" s="13" t="s">
        <v>9</v>
      </c>
      <c r="K802" s="13" t="s">
        <v>21</v>
      </c>
      <c r="L802" s="13" t="s">
        <v>45</v>
      </c>
      <c r="M802" s="8" t="s">
        <v>114</v>
      </c>
      <c r="N802" s="9">
        <v>11.5</v>
      </c>
      <c r="O802" s="9">
        <f t="shared" si="15"/>
        <v>11.5</v>
      </c>
      <c r="P802" s="8"/>
      <c r="Q802" s="8"/>
      <c r="R802" s="8"/>
      <c r="S802" s="9" t="s">
        <v>2922</v>
      </c>
      <c r="T802" s="9" t="s">
        <v>2923</v>
      </c>
      <c r="U802" s="8">
        <v>1</v>
      </c>
      <c r="V802" s="8">
        <v>120</v>
      </c>
      <c r="W802" s="8">
        <v>680</v>
      </c>
      <c r="X802" s="8">
        <v>50</v>
      </c>
      <c r="Y802" s="8" t="s">
        <v>117</v>
      </c>
      <c r="Z802" s="8" t="s">
        <v>118</v>
      </c>
      <c r="AA802" s="8" t="s">
        <v>2920</v>
      </c>
      <c r="AB802" s="17" t="s">
        <v>120</v>
      </c>
      <c r="AC802" s="17"/>
    </row>
    <row r="803" s="3" customFormat="1" ht="52.2" spans="1:29">
      <c r="A803" s="8">
        <f>SUBTOTAL(103,$B$6:B803)*1</f>
        <v>798</v>
      </c>
      <c r="B803" s="8" t="s">
        <v>107</v>
      </c>
      <c r="C803" s="9" t="s">
        <v>2924</v>
      </c>
      <c r="D803" s="9" t="s">
        <v>109</v>
      </c>
      <c r="E803" s="10" t="s">
        <v>110</v>
      </c>
      <c r="F803" s="9" t="s">
        <v>111</v>
      </c>
      <c r="G803" s="9" t="s">
        <v>73</v>
      </c>
      <c r="H803" s="9" t="s">
        <v>2917</v>
      </c>
      <c r="I803" s="8" t="s">
        <v>196</v>
      </c>
      <c r="J803" s="13" t="s">
        <v>9</v>
      </c>
      <c r="K803" s="13" t="s">
        <v>22</v>
      </c>
      <c r="L803" s="13" t="s">
        <v>48</v>
      </c>
      <c r="M803" s="8" t="s">
        <v>114</v>
      </c>
      <c r="N803" s="9">
        <v>8.5</v>
      </c>
      <c r="O803" s="9">
        <f t="shared" si="15"/>
        <v>8.5</v>
      </c>
      <c r="P803" s="8"/>
      <c r="Q803" s="8"/>
      <c r="R803" s="8"/>
      <c r="S803" s="9" t="s">
        <v>2925</v>
      </c>
      <c r="T803" s="9" t="s">
        <v>2926</v>
      </c>
      <c r="U803" s="8">
        <v>1</v>
      </c>
      <c r="V803" s="8">
        <v>800</v>
      </c>
      <c r="W803" s="8">
        <v>4205</v>
      </c>
      <c r="X803" s="8">
        <v>20</v>
      </c>
      <c r="Y803" s="8" t="s">
        <v>117</v>
      </c>
      <c r="Z803" s="8" t="s">
        <v>118</v>
      </c>
      <c r="AA803" s="8" t="s">
        <v>2920</v>
      </c>
      <c r="AB803" s="17" t="s">
        <v>120</v>
      </c>
      <c r="AC803" s="17"/>
    </row>
    <row r="804" s="3" customFormat="1" ht="52.2" spans="1:29">
      <c r="A804" s="8">
        <f>SUBTOTAL(103,$B$6:B804)*1</f>
        <v>799</v>
      </c>
      <c r="B804" s="8" t="s">
        <v>107</v>
      </c>
      <c r="C804" s="9" t="s">
        <v>2927</v>
      </c>
      <c r="D804" s="9" t="s">
        <v>227</v>
      </c>
      <c r="E804" s="10" t="s">
        <v>110</v>
      </c>
      <c r="F804" s="9" t="s">
        <v>111</v>
      </c>
      <c r="G804" s="9" t="s">
        <v>73</v>
      </c>
      <c r="H804" s="9" t="s">
        <v>2928</v>
      </c>
      <c r="I804" s="8" t="s">
        <v>166</v>
      </c>
      <c r="J804" s="13" t="s">
        <v>113</v>
      </c>
      <c r="K804" s="13" t="s">
        <v>25</v>
      </c>
      <c r="L804" s="13" t="s">
        <v>51</v>
      </c>
      <c r="M804" s="8" t="s">
        <v>114</v>
      </c>
      <c r="N804" s="9">
        <v>5.5</v>
      </c>
      <c r="O804" s="9">
        <f t="shared" si="15"/>
        <v>5.5</v>
      </c>
      <c r="P804" s="8"/>
      <c r="Q804" s="8"/>
      <c r="R804" s="8"/>
      <c r="S804" s="9" t="s">
        <v>2929</v>
      </c>
      <c r="T804" s="9" t="s">
        <v>2930</v>
      </c>
      <c r="U804" s="8">
        <v>1</v>
      </c>
      <c r="V804" s="8">
        <v>9</v>
      </c>
      <c r="W804" s="8">
        <v>44</v>
      </c>
      <c r="X804" s="8">
        <v>44</v>
      </c>
      <c r="Y804" s="8" t="s">
        <v>117</v>
      </c>
      <c r="Z804" s="8" t="s">
        <v>403</v>
      </c>
      <c r="AA804" s="8" t="s">
        <v>2931</v>
      </c>
      <c r="AB804" s="17" t="s">
        <v>120</v>
      </c>
      <c r="AC804" s="17"/>
    </row>
    <row r="805" s="3" customFormat="1" ht="87" spans="1:29">
      <c r="A805" s="8">
        <f>SUBTOTAL(103,$B$6:B805)*1</f>
        <v>800</v>
      </c>
      <c r="B805" s="8" t="s">
        <v>107</v>
      </c>
      <c r="C805" s="9" t="s">
        <v>2932</v>
      </c>
      <c r="D805" s="9" t="s">
        <v>227</v>
      </c>
      <c r="E805" s="10" t="s">
        <v>110</v>
      </c>
      <c r="F805" s="9" t="s">
        <v>111</v>
      </c>
      <c r="G805" s="9" t="s">
        <v>73</v>
      </c>
      <c r="H805" s="9" t="s">
        <v>2928</v>
      </c>
      <c r="I805" s="8" t="s">
        <v>166</v>
      </c>
      <c r="J805" s="13" t="s">
        <v>9</v>
      </c>
      <c r="K805" s="13" t="s">
        <v>21</v>
      </c>
      <c r="L805" s="13" t="s">
        <v>44</v>
      </c>
      <c r="M805" s="8" t="s">
        <v>114</v>
      </c>
      <c r="N805" s="9">
        <v>3.5</v>
      </c>
      <c r="O805" s="9">
        <f t="shared" si="15"/>
        <v>3.5</v>
      </c>
      <c r="P805" s="8"/>
      <c r="Q805" s="8"/>
      <c r="R805" s="8"/>
      <c r="S805" s="9" t="s">
        <v>2933</v>
      </c>
      <c r="T805" s="9" t="s">
        <v>2934</v>
      </c>
      <c r="U805" s="8">
        <v>1</v>
      </c>
      <c r="V805" s="8">
        <v>473</v>
      </c>
      <c r="W805" s="8">
        <v>1955</v>
      </c>
      <c r="X805" s="8">
        <v>1955</v>
      </c>
      <c r="Y805" s="8" t="s">
        <v>117</v>
      </c>
      <c r="Z805" s="8" t="s">
        <v>133</v>
      </c>
      <c r="AA805" s="8" t="s">
        <v>2931</v>
      </c>
      <c r="AB805" s="17" t="s">
        <v>120</v>
      </c>
      <c r="AC805" s="17"/>
    </row>
    <row r="806" s="3" customFormat="1" ht="87" spans="1:29">
      <c r="A806" s="8">
        <f>SUBTOTAL(103,$B$6:B806)*1</f>
        <v>801</v>
      </c>
      <c r="B806" s="8" t="s">
        <v>107</v>
      </c>
      <c r="C806" s="9" t="s">
        <v>2935</v>
      </c>
      <c r="D806" s="9" t="s">
        <v>109</v>
      </c>
      <c r="E806" s="10" t="s">
        <v>110</v>
      </c>
      <c r="F806" s="9" t="s">
        <v>111</v>
      </c>
      <c r="G806" s="9" t="s">
        <v>73</v>
      </c>
      <c r="H806" s="9" t="s">
        <v>2928</v>
      </c>
      <c r="I806" s="8" t="s">
        <v>166</v>
      </c>
      <c r="J806" s="13" t="s">
        <v>9</v>
      </c>
      <c r="K806" s="13" t="s">
        <v>21</v>
      </c>
      <c r="L806" s="13" t="s">
        <v>45</v>
      </c>
      <c r="M806" s="8" t="s">
        <v>114</v>
      </c>
      <c r="N806" s="9">
        <v>24</v>
      </c>
      <c r="O806" s="9">
        <f t="shared" si="15"/>
        <v>24</v>
      </c>
      <c r="P806" s="8"/>
      <c r="Q806" s="8"/>
      <c r="R806" s="8"/>
      <c r="S806" s="9" t="s">
        <v>2936</v>
      </c>
      <c r="T806" s="9" t="s">
        <v>2937</v>
      </c>
      <c r="U806" s="8">
        <v>1</v>
      </c>
      <c r="V806" s="8">
        <v>72</v>
      </c>
      <c r="W806" s="8">
        <v>270</v>
      </c>
      <c r="X806" s="8">
        <v>270</v>
      </c>
      <c r="Y806" s="8" t="s">
        <v>117</v>
      </c>
      <c r="Z806" s="8" t="s">
        <v>118</v>
      </c>
      <c r="AA806" s="8" t="s">
        <v>2931</v>
      </c>
      <c r="AB806" s="17" t="s">
        <v>120</v>
      </c>
      <c r="AC806" s="17"/>
    </row>
    <row r="807" s="3" customFormat="1" ht="87" spans="1:29">
      <c r="A807" s="8">
        <f>SUBTOTAL(103,$B$6:B807)*1</f>
        <v>802</v>
      </c>
      <c r="B807" s="8" t="s">
        <v>107</v>
      </c>
      <c r="C807" s="9" t="s">
        <v>2938</v>
      </c>
      <c r="D807" s="9" t="s">
        <v>109</v>
      </c>
      <c r="E807" s="10" t="s">
        <v>110</v>
      </c>
      <c r="F807" s="9" t="s">
        <v>111</v>
      </c>
      <c r="G807" s="9" t="s">
        <v>73</v>
      </c>
      <c r="H807" s="9" t="s">
        <v>2928</v>
      </c>
      <c r="I807" s="8" t="s">
        <v>166</v>
      </c>
      <c r="J807" s="13" t="s">
        <v>9</v>
      </c>
      <c r="K807" s="13" t="s">
        <v>21</v>
      </c>
      <c r="L807" s="13" t="s">
        <v>45</v>
      </c>
      <c r="M807" s="8" t="s">
        <v>114</v>
      </c>
      <c r="N807" s="9">
        <v>8</v>
      </c>
      <c r="O807" s="9">
        <f t="shared" si="15"/>
        <v>8</v>
      </c>
      <c r="P807" s="8"/>
      <c r="Q807" s="8"/>
      <c r="R807" s="8"/>
      <c r="S807" s="9" t="s">
        <v>2939</v>
      </c>
      <c r="T807" s="9" t="s">
        <v>2940</v>
      </c>
      <c r="U807" s="8">
        <v>1</v>
      </c>
      <c r="V807" s="8">
        <v>87</v>
      </c>
      <c r="W807" s="8">
        <v>314</v>
      </c>
      <c r="X807" s="8">
        <v>314</v>
      </c>
      <c r="Y807" s="8" t="s">
        <v>117</v>
      </c>
      <c r="Z807" s="8" t="s">
        <v>118</v>
      </c>
      <c r="AA807" s="8" t="s">
        <v>2931</v>
      </c>
      <c r="AB807" s="17" t="s">
        <v>120</v>
      </c>
      <c r="AC807" s="17"/>
    </row>
    <row r="808" s="3" customFormat="1" ht="87" spans="1:29">
      <c r="A808" s="8">
        <f>SUBTOTAL(103,$B$6:B808)*1</f>
        <v>803</v>
      </c>
      <c r="B808" s="8" t="s">
        <v>107</v>
      </c>
      <c r="C808" s="9" t="s">
        <v>2941</v>
      </c>
      <c r="D808" s="9" t="s">
        <v>109</v>
      </c>
      <c r="E808" s="10" t="s">
        <v>110</v>
      </c>
      <c r="F808" s="9" t="s">
        <v>111</v>
      </c>
      <c r="G808" s="9" t="s">
        <v>73</v>
      </c>
      <c r="H808" s="9" t="s">
        <v>2928</v>
      </c>
      <c r="I808" s="8" t="s">
        <v>166</v>
      </c>
      <c r="J808" s="13" t="s">
        <v>9</v>
      </c>
      <c r="K808" s="13" t="s">
        <v>21</v>
      </c>
      <c r="L808" s="13" t="s">
        <v>43</v>
      </c>
      <c r="M808" s="8" t="s">
        <v>114</v>
      </c>
      <c r="N808" s="9">
        <v>26</v>
      </c>
      <c r="O808" s="9">
        <f t="shared" si="15"/>
        <v>26</v>
      </c>
      <c r="P808" s="8"/>
      <c r="Q808" s="8"/>
      <c r="R808" s="8"/>
      <c r="S808" s="9" t="s">
        <v>2942</v>
      </c>
      <c r="T808" s="9" t="s">
        <v>2943</v>
      </c>
      <c r="U808" s="8">
        <v>1</v>
      </c>
      <c r="V808" s="8">
        <v>49</v>
      </c>
      <c r="W808" s="8">
        <v>224</v>
      </c>
      <c r="X808" s="8">
        <v>50</v>
      </c>
      <c r="Y808" s="8" t="s">
        <v>117</v>
      </c>
      <c r="Z808" s="8" t="s">
        <v>118</v>
      </c>
      <c r="AA808" s="8" t="s">
        <v>2931</v>
      </c>
      <c r="AB808" s="17" t="s">
        <v>120</v>
      </c>
      <c r="AC808" s="17"/>
    </row>
    <row r="809" s="3" customFormat="1" ht="87" spans="1:29">
      <c r="A809" s="8">
        <f>SUBTOTAL(103,$B$6:B809)*1</f>
        <v>804</v>
      </c>
      <c r="B809" s="8" t="s">
        <v>107</v>
      </c>
      <c r="C809" s="9" t="s">
        <v>2944</v>
      </c>
      <c r="D809" s="9" t="s">
        <v>109</v>
      </c>
      <c r="E809" s="10" t="s">
        <v>110</v>
      </c>
      <c r="F809" s="9" t="s">
        <v>111</v>
      </c>
      <c r="G809" s="9" t="s">
        <v>73</v>
      </c>
      <c r="H809" s="9" t="s">
        <v>2928</v>
      </c>
      <c r="I809" s="8" t="s">
        <v>166</v>
      </c>
      <c r="J809" s="13" t="s">
        <v>9</v>
      </c>
      <c r="K809" s="13" t="s">
        <v>21</v>
      </c>
      <c r="L809" s="13" t="s">
        <v>43</v>
      </c>
      <c r="M809" s="8" t="s">
        <v>114</v>
      </c>
      <c r="N809" s="9">
        <v>12</v>
      </c>
      <c r="O809" s="9">
        <f t="shared" si="15"/>
        <v>12</v>
      </c>
      <c r="P809" s="8"/>
      <c r="Q809" s="8"/>
      <c r="R809" s="8"/>
      <c r="S809" s="9" t="s">
        <v>2945</v>
      </c>
      <c r="T809" s="9" t="s">
        <v>2946</v>
      </c>
      <c r="U809" s="8">
        <v>1</v>
      </c>
      <c r="V809" s="8">
        <v>101</v>
      </c>
      <c r="W809" s="8">
        <v>422</v>
      </c>
      <c r="X809" s="8">
        <v>50</v>
      </c>
      <c r="Y809" s="8" t="s">
        <v>117</v>
      </c>
      <c r="Z809" s="8" t="s">
        <v>118</v>
      </c>
      <c r="AA809" s="8" t="s">
        <v>2931</v>
      </c>
      <c r="AB809" s="17" t="s">
        <v>120</v>
      </c>
      <c r="AC809" s="17"/>
    </row>
    <row r="810" s="3" customFormat="1" ht="87" spans="1:29">
      <c r="A810" s="8">
        <f>SUBTOTAL(103,$B$6:B810)*1</f>
        <v>805</v>
      </c>
      <c r="B810" s="8" t="s">
        <v>107</v>
      </c>
      <c r="C810" s="9" t="s">
        <v>2947</v>
      </c>
      <c r="D810" s="9" t="s">
        <v>109</v>
      </c>
      <c r="E810" s="10" t="s">
        <v>110</v>
      </c>
      <c r="F810" s="9" t="s">
        <v>111</v>
      </c>
      <c r="G810" s="9" t="s">
        <v>73</v>
      </c>
      <c r="H810" s="9" t="s">
        <v>2928</v>
      </c>
      <c r="I810" s="8" t="s">
        <v>166</v>
      </c>
      <c r="J810" s="13" t="s">
        <v>9</v>
      </c>
      <c r="K810" s="13" t="s">
        <v>21</v>
      </c>
      <c r="L810" s="13" t="s">
        <v>42</v>
      </c>
      <c r="M810" s="8" t="s">
        <v>114</v>
      </c>
      <c r="N810" s="9">
        <v>14</v>
      </c>
      <c r="O810" s="9">
        <f t="shared" si="15"/>
        <v>14</v>
      </c>
      <c r="P810" s="8"/>
      <c r="Q810" s="8"/>
      <c r="R810" s="8"/>
      <c r="S810" s="9" t="s">
        <v>2948</v>
      </c>
      <c r="T810" s="9" t="s">
        <v>2949</v>
      </c>
      <c r="U810" s="8">
        <v>1</v>
      </c>
      <c r="V810" s="8">
        <v>60</v>
      </c>
      <c r="W810" s="8">
        <v>238</v>
      </c>
      <c r="X810" s="8">
        <v>56</v>
      </c>
      <c r="Y810" s="8" t="s">
        <v>117</v>
      </c>
      <c r="Z810" s="8" t="s">
        <v>118</v>
      </c>
      <c r="AA810" s="8" t="s">
        <v>2931</v>
      </c>
      <c r="AB810" s="17" t="s">
        <v>120</v>
      </c>
      <c r="AC810" s="17"/>
    </row>
    <row r="811" s="3" customFormat="1" ht="87" spans="1:29">
      <c r="A811" s="8">
        <f>SUBTOTAL(103,$B$6:B811)*1</f>
        <v>806</v>
      </c>
      <c r="B811" s="8" t="s">
        <v>107</v>
      </c>
      <c r="C811" s="9" t="s">
        <v>2950</v>
      </c>
      <c r="D811" s="9" t="s">
        <v>109</v>
      </c>
      <c r="E811" s="10" t="s">
        <v>110</v>
      </c>
      <c r="F811" s="9" t="s">
        <v>111</v>
      </c>
      <c r="G811" s="9" t="s">
        <v>73</v>
      </c>
      <c r="H811" s="9" t="s">
        <v>2928</v>
      </c>
      <c r="I811" s="8" t="s">
        <v>166</v>
      </c>
      <c r="J811" s="13" t="s">
        <v>9</v>
      </c>
      <c r="K811" s="13" t="s">
        <v>21</v>
      </c>
      <c r="L811" s="13" t="s">
        <v>42</v>
      </c>
      <c r="M811" s="8" t="s">
        <v>114</v>
      </c>
      <c r="N811" s="9">
        <v>18</v>
      </c>
      <c r="O811" s="9">
        <f t="shared" si="15"/>
        <v>18</v>
      </c>
      <c r="P811" s="8"/>
      <c r="Q811" s="8"/>
      <c r="R811" s="8"/>
      <c r="S811" s="9" t="s">
        <v>2951</v>
      </c>
      <c r="T811" s="9" t="s">
        <v>2952</v>
      </c>
      <c r="U811" s="8">
        <v>1</v>
      </c>
      <c r="V811" s="8">
        <v>64</v>
      </c>
      <c r="W811" s="8">
        <v>254</v>
      </c>
      <c r="X811" s="8">
        <v>24</v>
      </c>
      <c r="Y811" s="8" t="s">
        <v>117</v>
      </c>
      <c r="Z811" s="8" t="s">
        <v>118</v>
      </c>
      <c r="AA811" s="8" t="s">
        <v>2931</v>
      </c>
      <c r="AB811" s="17" t="s">
        <v>120</v>
      </c>
      <c r="AC811" s="17"/>
    </row>
    <row r="812" s="3" customFormat="1" ht="87" spans="1:29">
      <c r="A812" s="8">
        <f>SUBTOTAL(103,$B$6:B812)*1</f>
        <v>807</v>
      </c>
      <c r="B812" s="8" t="s">
        <v>107</v>
      </c>
      <c r="C812" s="9" t="s">
        <v>2953</v>
      </c>
      <c r="D812" s="9" t="s">
        <v>109</v>
      </c>
      <c r="E812" s="10" t="s">
        <v>110</v>
      </c>
      <c r="F812" s="9" t="s">
        <v>111</v>
      </c>
      <c r="G812" s="9" t="s">
        <v>73</v>
      </c>
      <c r="H812" s="9" t="s">
        <v>2928</v>
      </c>
      <c r="I812" s="8" t="s">
        <v>166</v>
      </c>
      <c r="J812" s="13" t="s">
        <v>127</v>
      </c>
      <c r="K812" s="13" t="s">
        <v>15</v>
      </c>
      <c r="L812" s="13" t="s">
        <v>29</v>
      </c>
      <c r="M812" s="8" t="s">
        <v>114</v>
      </c>
      <c r="N812" s="9">
        <v>150</v>
      </c>
      <c r="O812" s="9">
        <f t="shared" si="15"/>
        <v>150</v>
      </c>
      <c r="P812" s="8"/>
      <c r="Q812" s="8"/>
      <c r="R812" s="8"/>
      <c r="S812" s="9" t="s">
        <v>2954</v>
      </c>
      <c r="T812" s="9" t="s">
        <v>2955</v>
      </c>
      <c r="U812" s="8">
        <v>1</v>
      </c>
      <c r="V812" s="8">
        <v>45</v>
      </c>
      <c r="W812" s="8">
        <v>197</v>
      </c>
      <c r="X812" s="8">
        <v>16</v>
      </c>
      <c r="Y812" s="8" t="s">
        <v>117</v>
      </c>
      <c r="Z812" s="8" t="s">
        <v>453</v>
      </c>
      <c r="AA812" s="8" t="s">
        <v>2931</v>
      </c>
      <c r="AB812" s="17" t="s">
        <v>120</v>
      </c>
      <c r="AC812" s="17"/>
    </row>
    <row r="813" s="3" customFormat="1" ht="52.2" spans="1:29">
      <c r="A813" s="8">
        <f>SUBTOTAL(103,$B$6:B813)*1</f>
        <v>808</v>
      </c>
      <c r="B813" s="8" t="s">
        <v>107</v>
      </c>
      <c r="C813" s="9" t="s">
        <v>2956</v>
      </c>
      <c r="D813" s="9" t="s">
        <v>2957</v>
      </c>
      <c r="E813" s="10" t="s">
        <v>110</v>
      </c>
      <c r="F813" s="9" t="s">
        <v>111</v>
      </c>
      <c r="G813" s="9" t="s">
        <v>73</v>
      </c>
      <c r="H813" s="9" t="s">
        <v>2958</v>
      </c>
      <c r="I813" s="8" t="s">
        <v>178</v>
      </c>
      <c r="J813" s="13" t="s">
        <v>9</v>
      </c>
      <c r="K813" s="13" t="s">
        <v>22</v>
      </c>
      <c r="L813" s="13" t="s">
        <v>48</v>
      </c>
      <c r="M813" s="8" t="s">
        <v>114</v>
      </c>
      <c r="N813" s="9">
        <v>35</v>
      </c>
      <c r="O813" s="9">
        <f t="shared" si="15"/>
        <v>35</v>
      </c>
      <c r="P813" s="8"/>
      <c r="Q813" s="8"/>
      <c r="R813" s="8"/>
      <c r="S813" s="9" t="s">
        <v>2959</v>
      </c>
      <c r="T813" s="9" t="s">
        <v>2960</v>
      </c>
      <c r="U813" s="8">
        <v>1</v>
      </c>
      <c r="V813" s="8">
        <v>385</v>
      </c>
      <c r="W813" s="8">
        <v>1665</v>
      </c>
      <c r="X813" s="8">
        <v>26</v>
      </c>
      <c r="Y813" s="8" t="s">
        <v>117</v>
      </c>
      <c r="Z813" s="8" t="s">
        <v>118</v>
      </c>
      <c r="AA813" s="8" t="s">
        <v>2961</v>
      </c>
      <c r="AB813" s="17" t="s">
        <v>120</v>
      </c>
      <c r="AC813" s="17"/>
    </row>
    <row r="814" s="3" customFormat="1" ht="87" spans="1:29">
      <c r="A814" s="8">
        <f>SUBTOTAL(103,$B$6:B814)*1</f>
        <v>809</v>
      </c>
      <c r="B814" s="8" t="s">
        <v>107</v>
      </c>
      <c r="C814" s="9" t="s">
        <v>2962</v>
      </c>
      <c r="D814" s="9" t="s">
        <v>2957</v>
      </c>
      <c r="E814" s="10" t="s">
        <v>110</v>
      </c>
      <c r="F814" s="9" t="s">
        <v>111</v>
      </c>
      <c r="G814" s="9" t="s">
        <v>73</v>
      </c>
      <c r="H814" s="9" t="s">
        <v>2958</v>
      </c>
      <c r="I814" s="8" t="s">
        <v>178</v>
      </c>
      <c r="J814" s="13" t="s">
        <v>127</v>
      </c>
      <c r="K814" s="13" t="s">
        <v>15</v>
      </c>
      <c r="L814" s="13" t="s">
        <v>29</v>
      </c>
      <c r="M814" s="8" t="s">
        <v>114</v>
      </c>
      <c r="N814" s="9">
        <v>65</v>
      </c>
      <c r="O814" s="9">
        <f t="shared" si="15"/>
        <v>65</v>
      </c>
      <c r="P814" s="8"/>
      <c r="Q814" s="8"/>
      <c r="R814" s="8"/>
      <c r="S814" s="9" t="s">
        <v>2963</v>
      </c>
      <c r="T814" s="9" t="s">
        <v>2964</v>
      </c>
      <c r="U814" s="8">
        <v>1</v>
      </c>
      <c r="V814" s="8">
        <v>24</v>
      </c>
      <c r="W814" s="8">
        <v>115</v>
      </c>
      <c r="X814" s="8">
        <v>36</v>
      </c>
      <c r="Y814" s="8" t="s">
        <v>117</v>
      </c>
      <c r="Z814" s="8" t="s">
        <v>453</v>
      </c>
      <c r="AA814" s="8" t="s">
        <v>2961</v>
      </c>
      <c r="AB814" s="17" t="s">
        <v>120</v>
      </c>
      <c r="AC814" s="17"/>
    </row>
    <row r="815" s="3" customFormat="1" ht="87" spans="1:29">
      <c r="A815" s="8">
        <f>SUBTOTAL(103,$B$6:B815)*1</f>
        <v>810</v>
      </c>
      <c r="B815" s="8" t="s">
        <v>107</v>
      </c>
      <c r="C815" s="9" t="s">
        <v>2965</v>
      </c>
      <c r="D815" s="9" t="s">
        <v>109</v>
      </c>
      <c r="E815" s="10" t="s">
        <v>110</v>
      </c>
      <c r="F815" s="9" t="s">
        <v>111</v>
      </c>
      <c r="G815" s="9" t="s">
        <v>73</v>
      </c>
      <c r="H815" s="9" t="s">
        <v>1375</v>
      </c>
      <c r="I815" s="8" t="s">
        <v>178</v>
      </c>
      <c r="J815" s="13" t="s">
        <v>9</v>
      </c>
      <c r="K815" s="13" t="s">
        <v>21</v>
      </c>
      <c r="L815" s="13" t="s">
        <v>45</v>
      </c>
      <c r="M815" s="8" t="s">
        <v>114</v>
      </c>
      <c r="N815" s="9">
        <v>18</v>
      </c>
      <c r="O815" s="9">
        <f t="shared" si="15"/>
        <v>18</v>
      </c>
      <c r="P815" s="8"/>
      <c r="Q815" s="8"/>
      <c r="R815" s="8"/>
      <c r="S815" s="9" t="s">
        <v>2966</v>
      </c>
      <c r="T815" s="9" t="s">
        <v>2967</v>
      </c>
      <c r="U815" s="8">
        <v>1</v>
      </c>
      <c r="V815" s="8">
        <v>46</v>
      </c>
      <c r="W815" s="8">
        <v>278</v>
      </c>
      <c r="X815" s="8">
        <v>72</v>
      </c>
      <c r="Y815" s="8" t="s">
        <v>117</v>
      </c>
      <c r="Z815" s="8" t="s">
        <v>118</v>
      </c>
      <c r="AA815" s="8" t="s">
        <v>2968</v>
      </c>
      <c r="AB815" s="17" t="s">
        <v>120</v>
      </c>
      <c r="AC815" s="17"/>
    </row>
    <row r="816" s="3" customFormat="1" ht="104.4" spans="1:29">
      <c r="A816" s="8">
        <f>SUBTOTAL(103,$B$6:B816)*1</f>
        <v>811</v>
      </c>
      <c r="B816" s="8" t="s">
        <v>107</v>
      </c>
      <c r="C816" s="9" t="s">
        <v>2969</v>
      </c>
      <c r="D816" s="9" t="s">
        <v>109</v>
      </c>
      <c r="E816" s="10" t="s">
        <v>110</v>
      </c>
      <c r="F816" s="9" t="s">
        <v>111</v>
      </c>
      <c r="G816" s="9" t="s">
        <v>73</v>
      </c>
      <c r="H816" s="9" t="s">
        <v>1375</v>
      </c>
      <c r="I816" s="8" t="s">
        <v>178</v>
      </c>
      <c r="J816" s="13" t="s">
        <v>127</v>
      </c>
      <c r="K816" s="13" t="s">
        <v>15</v>
      </c>
      <c r="L816" s="13" t="s">
        <v>29</v>
      </c>
      <c r="M816" s="8" t="s">
        <v>114</v>
      </c>
      <c r="N816" s="9">
        <v>60</v>
      </c>
      <c r="O816" s="9">
        <f t="shared" si="15"/>
        <v>60</v>
      </c>
      <c r="P816" s="8"/>
      <c r="Q816" s="8"/>
      <c r="R816" s="8"/>
      <c r="S816" s="9" t="s">
        <v>2970</v>
      </c>
      <c r="T816" s="9" t="s">
        <v>2971</v>
      </c>
      <c r="U816" s="8">
        <v>1</v>
      </c>
      <c r="V816" s="8">
        <v>64</v>
      </c>
      <c r="W816" s="8">
        <v>252</v>
      </c>
      <c r="X816" s="8">
        <v>90</v>
      </c>
      <c r="Y816" s="8" t="s">
        <v>117</v>
      </c>
      <c r="Z816" s="8" t="s">
        <v>453</v>
      </c>
      <c r="AA816" s="8" t="s">
        <v>2968</v>
      </c>
      <c r="AB816" s="17" t="s">
        <v>120</v>
      </c>
      <c r="AC816" s="17"/>
    </row>
    <row r="817" s="3" customFormat="1" ht="87" spans="1:29">
      <c r="A817" s="8">
        <f>SUBTOTAL(103,$B$6:B817)*1</f>
        <v>812</v>
      </c>
      <c r="B817" s="8" t="s">
        <v>107</v>
      </c>
      <c r="C817" s="9" t="s">
        <v>2972</v>
      </c>
      <c r="D817" s="9" t="s">
        <v>479</v>
      </c>
      <c r="E817" s="10" t="s">
        <v>110</v>
      </c>
      <c r="F817" s="9" t="s">
        <v>111</v>
      </c>
      <c r="G817" s="9" t="s">
        <v>73</v>
      </c>
      <c r="H817" s="9" t="s">
        <v>1375</v>
      </c>
      <c r="I817" s="8" t="s">
        <v>178</v>
      </c>
      <c r="J817" s="13" t="s">
        <v>9</v>
      </c>
      <c r="K817" s="13" t="s">
        <v>21</v>
      </c>
      <c r="L817" s="13" t="s">
        <v>45</v>
      </c>
      <c r="M817" s="8" t="s">
        <v>114</v>
      </c>
      <c r="N817" s="9">
        <v>12</v>
      </c>
      <c r="O817" s="9">
        <f t="shared" si="15"/>
        <v>12</v>
      </c>
      <c r="P817" s="8"/>
      <c r="Q817" s="8"/>
      <c r="R817" s="8"/>
      <c r="S817" s="9" t="s">
        <v>2973</v>
      </c>
      <c r="T817" s="9" t="s">
        <v>2974</v>
      </c>
      <c r="U817" s="8">
        <v>1</v>
      </c>
      <c r="V817" s="8">
        <v>604</v>
      </c>
      <c r="W817" s="8">
        <v>2470</v>
      </c>
      <c r="X817" s="8">
        <v>360</v>
      </c>
      <c r="Y817" s="8" t="s">
        <v>117</v>
      </c>
      <c r="Z817" s="8" t="s">
        <v>118</v>
      </c>
      <c r="AA817" s="8" t="s">
        <v>2968</v>
      </c>
      <c r="AB817" s="17" t="s">
        <v>120</v>
      </c>
      <c r="AC817" s="17"/>
    </row>
    <row r="818" s="3" customFormat="1" ht="87" spans="1:29">
      <c r="A818" s="8">
        <f>SUBTOTAL(103,$B$6:B818)*1</f>
        <v>813</v>
      </c>
      <c r="B818" s="8" t="s">
        <v>107</v>
      </c>
      <c r="C818" s="9" t="s">
        <v>2975</v>
      </c>
      <c r="D818" s="9" t="s">
        <v>479</v>
      </c>
      <c r="E818" s="10" t="s">
        <v>110</v>
      </c>
      <c r="F818" s="9" t="s">
        <v>111</v>
      </c>
      <c r="G818" s="9" t="s">
        <v>73</v>
      </c>
      <c r="H818" s="9" t="s">
        <v>1375</v>
      </c>
      <c r="I818" s="8" t="s">
        <v>178</v>
      </c>
      <c r="J818" s="13" t="s">
        <v>9</v>
      </c>
      <c r="K818" s="13" t="s">
        <v>21</v>
      </c>
      <c r="L818" s="13" t="s">
        <v>42</v>
      </c>
      <c r="M818" s="8" t="s">
        <v>114</v>
      </c>
      <c r="N818" s="9">
        <v>60</v>
      </c>
      <c r="O818" s="9">
        <f t="shared" si="15"/>
        <v>60</v>
      </c>
      <c r="P818" s="8"/>
      <c r="Q818" s="8"/>
      <c r="R818" s="8"/>
      <c r="S818" s="9" t="s">
        <v>2976</v>
      </c>
      <c r="T818" s="9" t="s">
        <v>2977</v>
      </c>
      <c r="U818" s="8">
        <v>1</v>
      </c>
      <c r="V818" s="8">
        <v>60</v>
      </c>
      <c r="W818" s="8">
        <v>320</v>
      </c>
      <c r="X818" s="8">
        <v>80</v>
      </c>
      <c r="Y818" s="8" t="s">
        <v>117</v>
      </c>
      <c r="Z818" s="8" t="s">
        <v>118</v>
      </c>
      <c r="AA818" s="8" t="s">
        <v>2968</v>
      </c>
      <c r="AB818" s="17" t="s">
        <v>120</v>
      </c>
      <c r="AC818" s="17"/>
    </row>
    <row r="819" s="3" customFormat="1" ht="52.2" spans="1:29">
      <c r="A819" s="8">
        <f>SUBTOTAL(103,$B$6:B819)*1</f>
        <v>814</v>
      </c>
      <c r="B819" s="8" t="s">
        <v>107</v>
      </c>
      <c r="C819" s="9" t="s">
        <v>2978</v>
      </c>
      <c r="D819" s="9" t="s">
        <v>109</v>
      </c>
      <c r="E819" s="10" t="s">
        <v>110</v>
      </c>
      <c r="F819" s="9" t="s">
        <v>111</v>
      </c>
      <c r="G819" s="9" t="s">
        <v>73</v>
      </c>
      <c r="H819" s="9" t="s">
        <v>1375</v>
      </c>
      <c r="I819" s="8" t="s">
        <v>178</v>
      </c>
      <c r="J819" s="13" t="s">
        <v>127</v>
      </c>
      <c r="K819" s="13" t="s">
        <v>17</v>
      </c>
      <c r="L819" s="13" t="s">
        <v>35</v>
      </c>
      <c r="M819" s="8" t="s">
        <v>114</v>
      </c>
      <c r="N819" s="9">
        <v>120</v>
      </c>
      <c r="O819" s="9">
        <f t="shared" si="15"/>
        <v>120</v>
      </c>
      <c r="P819" s="8"/>
      <c r="Q819" s="8"/>
      <c r="R819" s="8"/>
      <c r="S819" s="9" t="s">
        <v>2979</v>
      </c>
      <c r="T819" s="9" t="s">
        <v>2980</v>
      </c>
      <c r="U819" s="8">
        <v>1</v>
      </c>
      <c r="V819" s="8">
        <v>60</v>
      </c>
      <c r="W819" s="8">
        <v>320</v>
      </c>
      <c r="X819" s="8">
        <v>80</v>
      </c>
      <c r="Y819" s="8" t="s">
        <v>117</v>
      </c>
      <c r="Z819" s="8" t="s">
        <v>118</v>
      </c>
      <c r="AA819" s="8" t="s">
        <v>2968</v>
      </c>
      <c r="AB819" s="17" t="s">
        <v>120</v>
      </c>
      <c r="AC819" s="17"/>
    </row>
  </sheetData>
  <sheetProtection formatCells="0" formatColumns="0" formatRows="0" insertRows="0" insertColumns="0" insertHyperlinks="0" deleteColumns="0" deleteRows="0" sort="0" autoFilter="0" pivotTables="0"/>
  <mergeCells count="16">
    <mergeCell ref="A2:AC2"/>
    <mergeCell ref="F3:I3"/>
    <mergeCell ref="J3:L3"/>
    <mergeCell ref="N3:R3"/>
    <mergeCell ref="S3:Y3"/>
    <mergeCell ref="A5:B5"/>
    <mergeCell ref="A3:A4"/>
    <mergeCell ref="B3:B4"/>
    <mergeCell ref="C3:C4"/>
    <mergeCell ref="D3:D4"/>
    <mergeCell ref="E3:E4"/>
    <mergeCell ref="M3:M4"/>
    <mergeCell ref="Z3:Z4"/>
    <mergeCell ref="AA3:AA4"/>
    <mergeCell ref="AB3:AB4"/>
    <mergeCell ref="AC3:AC4"/>
  </mergeCells>
  <dataValidations count="8">
    <dataValidation type="list" allowBlank="1" showInputMessage="1" showErrorMessage="1" sqref="P588">
      <formula1>"巩固脱贫攻坚成果,农村产业发展,易地扶贫搬迁,乡村治理建设"</formula1>
    </dataValidation>
    <dataValidation allowBlank="1" showInputMessage="1" showErrorMessage="1" sqref="T40 C76:D76 H76 S76"/>
    <dataValidation type="list" allowBlank="1" showInputMessage="1" showErrorMessage="1" sqref="K1:K611 K613:K1048576">
      <formula1>INDIRECT($J:$J)</formula1>
    </dataValidation>
    <dataValidation type="list" allowBlank="1" showInputMessage="1" showErrorMessage="1" sqref="N588 N329:N331">
      <formula1>INDIRECT(M329)</formula1>
    </dataValidation>
    <dataValidation type="list" allowBlank="1" showInputMessage="1" showErrorMessage="1" sqref="M6:M296 M303:M317 M320:M321 M325:M374 M378:M591 M602:M611 M613:M736 M741:M819">
      <formula1>"巩固拓展脱贫攻坚成果,以工代赈,少数民族发展,欠发达国有农厂,欠发达国有林场"</formula1>
    </dataValidation>
    <dataValidation type="list" allowBlank="1" showInputMessage="1" showErrorMessage="1" sqref="N596 N721">
      <formula1>INDIRECT($M:$M)</formula1>
    </dataValidation>
    <dataValidation type="list" allowBlank="1" showInputMessage="1" showErrorMessage="1" sqref="J1:J11 J13:J611 J613:J1048576">
      <formula1>#REF!</formula1>
    </dataValidation>
    <dataValidation type="list" allowBlank="1" showInputMessage="1" showErrorMessage="1" sqref="L1:L611 L613:L1048576">
      <formula1>INDIRECT($K:$K)</formula1>
    </dataValidation>
  </dataValidations>
  <pageMargins left="0.275" right="0.236111111111111" top="0.511805555555556" bottom="0.511805555555556" header="0.5" footer="0.5"/>
  <pageSetup paperSize="8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入库表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</cp:lastModifiedBy>
  <dcterms:created xsi:type="dcterms:W3CDTF">2024-08-21T13:43:00Z</dcterms:created>
  <dcterms:modified xsi:type="dcterms:W3CDTF">2024-11-28T08:18:04Z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A9A76611871241F5A683001CB20334F2_13</vt:lpwstr>
  </property>
</Properties>
</file>