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调整后" sheetId="1" r:id="rId1"/>
    <sheet name="调整前1" sheetId="2" state="hidden" r:id="rId2"/>
    <sheet name="调整前" sheetId="3" state="hidden" r:id="rId3"/>
  </sheets>
  <definedNames>
    <definedName name="_xlnm.Print_Titles" localSheetId="0">'调整后'!$4:$4</definedName>
  </definedNames>
  <calcPr fullCalcOnLoad="1"/>
</workbook>
</file>

<file path=xl/sharedStrings.xml><?xml version="1.0" encoding="utf-8"?>
<sst xmlns="http://schemas.openxmlformats.org/spreadsheetml/2006/main" count="389" uniqueCount="181">
  <si>
    <t>附件1</t>
  </si>
  <si>
    <t>提前下达2022年度普惠金融发展专项资金预算指标分配总表
(县区明细)</t>
  </si>
  <si>
    <t>单位：万元</t>
  </si>
  <si>
    <t>单位编码</t>
  </si>
  <si>
    <t>县（市、区）</t>
  </si>
  <si>
    <t>合计</t>
  </si>
  <si>
    <t>创业担保贷款贴息资金</t>
  </si>
  <si>
    <t>创业担保贷款奖补资金
(就业中心)</t>
  </si>
  <si>
    <t>新型农村金融机构定向费用补贴资金</t>
  </si>
  <si>
    <t>备注</t>
  </si>
  <si>
    <t>赣州市小计</t>
  </si>
  <si>
    <t>市本级</t>
  </si>
  <si>
    <t>蓉江新区</t>
  </si>
  <si>
    <t>章贡区</t>
  </si>
  <si>
    <t>赣州经开区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</si>
  <si>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</si>
  <si>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</si>
  <si>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</si>
  <si>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</si>
  <si>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</si>
  <si>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</si>
  <si>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</si>
  <si>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</si>
  <si>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</si>
  <si>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</si>
  <si>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</si>
  <si>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</si>
  <si>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</si>
  <si>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</si>
  <si>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</si>
  <si>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</si>
  <si>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</si>
  <si>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附件2</t>
  </si>
  <si>
    <t>提前下达2022年度普惠金融发展专项资金预算指标分配总表
(分发县区明细参考)</t>
  </si>
  <si>
    <t>创业担保贷款奖补资金</t>
  </si>
  <si>
    <t>全省合计</t>
  </si>
  <si>
    <t>省本级小计</t>
  </si>
  <si>
    <t>省就业创业服务中心</t>
  </si>
  <si>
    <t>中国人民银行南昌中心支行</t>
  </si>
  <si>
    <t>江西省农村信用社联合社</t>
  </si>
  <si>
    <t>中国工商银行股份有限公司江西省分行</t>
  </si>
  <si>
    <t>中国农业银行股份有限公司江西省分行</t>
  </si>
  <si>
    <t>中国银行股份有限公司江西省分行</t>
  </si>
  <si>
    <t>中国建设银行股份有限公司江西省分行</t>
  </si>
  <si>
    <t>江西银行股份有限公司计划财务部</t>
  </si>
  <si>
    <t>招商银行股份有限公司南昌分行</t>
  </si>
  <si>
    <t>设区市小计</t>
  </si>
  <si>
    <t>南昌市小计</t>
  </si>
  <si>
    <t>总计</t>
  </si>
  <si>
    <t>南昌县</t>
  </si>
  <si>
    <t>新建区</t>
  </si>
  <si>
    <t>进贤县</t>
  </si>
  <si>
    <t>安义县</t>
  </si>
  <si>
    <t>湾里区</t>
  </si>
  <si>
    <t>青山湖区</t>
  </si>
  <si>
    <t>东湖区</t>
  </si>
  <si>
    <t>西湖区</t>
  </si>
  <si>
    <t>青云谱区</t>
  </si>
  <si>
    <t>高新区</t>
  </si>
  <si>
    <t>红谷滩新区</t>
  </si>
  <si>
    <t>南昌经开区</t>
  </si>
  <si>
    <t>景德镇市小计</t>
  </si>
  <si>
    <t>乐平市</t>
  </si>
  <si>
    <t>浮梁县</t>
  </si>
  <si>
    <t>珠山区</t>
  </si>
  <si>
    <t>昌江区</t>
  </si>
  <si>
    <t>昌南新区</t>
  </si>
  <si>
    <t>萍乡市小计</t>
  </si>
  <si>
    <t>莲花县</t>
  </si>
  <si>
    <t>上栗县</t>
  </si>
  <si>
    <t>芦溪县</t>
  </si>
  <si>
    <t>安源区</t>
  </si>
  <si>
    <t>湘东区</t>
  </si>
  <si>
    <t>萍乡经开区</t>
  </si>
  <si>
    <t>九江市小计</t>
  </si>
  <si>
    <t>修水县</t>
  </si>
  <si>
    <t>武宁县</t>
  </si>
  <si>
    <t>永修县</t>
  </si>
  <si>
    <t>德安县</t>
  </si>
  <si>
    <t>瑞昌市</t>
  </si>
  <si>
    <t>都昌县</t>
  </si>
  <si>
    <t>湖口县</t>
  </si>
  <si>
    <t>彭泽县</t>
  </si>
  <si>
    <t>庐山市</t>
  </si>
  <si>
    <t>柴桑区</t>
  </si>
  <si>
    <t>濂溪区</t>
  </si>
  <si>
    <t>浔阳区</t>
  </si>
  <si>
    <t>九江经开区</t>
  </si>
  <si>
    <t>共青城市</t>
  </si>
  <si>
    <t>新余市小计</t>
  </si>
  <si>
    <t>分宜县</t>
  </si>
  <si>
    <t>渝水区</t>
  </si>
  <si>
    <t>仙女湖区</t>
  </si>
  <si>
    <t>新余经开区</t>
  </si>
  <si>
    <t>鹰潭市小计</t>
  </si>
  <si>
    <t>贵溪市</t>
  </si>
  <si>
    <t>余江区</t>
  </si>
  <si>
    <t>月湖区</t>
  </si>
  <si>
    <t>龙虎山管委会</t>
  </si>
  <si>
    <t>宜春市小计</t>
  </si>
  <si>
    <t>丰城市</t>
  </si>
  <si>
    <t>高安市</t>
  </si>
  <si>
    <t>樟树市</t>
  </si>
  <si>
    <t>奉新县</t>
  </si>
  <si>
    <t>万载县</t>
  </si>
  <si>
    <t>上高县</t>
  </si>
  <si>
    <t>宜丰县</t>
  </si>
  <si>
    <t>靖安县</t>
  </si>
  <si>
    <t>铜鼓县</t>
  </si>
  <si>
    <t>袁州区</t>
  </si>
  <si>
    <t>上饶市小计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</si>
  <si>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</si>
  <si>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</si>
  <si>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</si>
  <si>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</si>
  <si>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</si>
  <si>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</si>
  <si>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</si>
  <si>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</si>
  <si>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</si>
  <si>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</si>
  <si>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</si>
  <si>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</si>
  <si>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上饶经开区</t>
  </si>
  <si>
    <t>吉安市小计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</si>
  <si>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</si>
  <si>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</si>
  <si>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</si>
  <si>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</si>
  <si>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</si>
  <si>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</si>
  <si>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</si>
  <si>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</si>
  <si>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</si>
  <si>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</si>
  <si>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</si>
  <si>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</si>
  <si>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</si>
  <si>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抚州市小计</t>
  </si>
  <si>
    <t>临川区</t>
  </si>
  <si>
    <t>南城县</t>
  </si>
  <si>
    <t>南丰县</t>
  </si>
  <si>
    <t>黎川县</t>
  </si>
  <si>
    <t>崇仁县</t>
  </si>
  <si>
    <t>宜黄县</t>
  </si>
  <si>
    <t>乐安县</t>
  </si>
  <si>
    <t>金溪县</t>
  </si>
  <si>
    <t>资溪县</t>
  </si>
  <si>
    <t>广昌县</t>
  </si>
  <si>
    <t>东乡区</t>
  </si>
  <si>
    <t>赣江新区小计</t>
  </si>
  <si>
    <t>赣江新区本级</t>
  </si>
  <si>
    <t>提前下达2022年度普惠金融发展专项资金预算指标分配表</t>
  </si>
  <si>
    <t>新型农村金融机构
定向费用补贴资金</t>
  </si>
  <si>
    <t>中央财政</t>
  </si>
  <si>
    <t>省财政</t>
  </si>
  <si>
    <t>省人力资源和社会
保障厅宣传中心</t>
  </si>
  <si>
    <t>南昌经济技术开发区</t>
  </si>
  <si>
    <t>含九江银行奖补资金16万元，其中：中央奖补资金7万，省级奖补资金9万元</t>
  </si>
  <si>
    <t>九江市开发区</t>
  </si>
  <si>
    <t>共青城</t>
  </si>
  <si>
    <t>景德镇市高新开发区</t>
  </si>
  <si>
    <t>景德镇市昌南新区</t>
  </si>
  <si>
    <t>萍乡市本级</t>
  </si>
  <si>
    <t>萍乡经济开发区</t>
  </si>
  <si>
    <t>新余市本级</t>
  </si>
  <si>
    <t>新余市经济开发区</t>
  </si>
  <si>
    <t>鹰潭市本级</t>
  </si>
  <si>
    <t>龙虎山</t>
  </si>
  <si>
    <t>赣州市本级</t>
  </si>
  <si>
    <t>含蓉江新区贴息26万元，其中：中央财政贴息资金22万元，省级贴息资金4万元：奖补资金44万元，其中：中央奖补资金35万元，省级奖补资金9万元</t>
  </si>
  <si>
    <t>赣州开发区</t>
  </si>
  <si>
    <t>宜春市本级</t>
  </si>
  <si>
    <t>含经开区贴息资金64万元，其中：中央财政贴息资金47万元，省级财政贴息资金17万元；奖补资金18万元；奖补资金27万元，其中：中央财政奖补资金22万元，省级奖补资金5万元。</t>
  </si>
  <si>
    <t>上饶市本级</t>
  </si>
  <si>
    <t>含上饶银行奖补资金6万元，其中：中央奖补资金3万元，省级奖补资金3万元</t>
  </si>
  <si>
    <t>上饶市经济开发区</t>
  </si>
  <si>
    <t>吉安市本级</t>
  </si>
  <si>
    <t>抚州市本级</t>
  </si>
  <si>
    <t>含东临新区贴息资金36万元，其中：中央财政贴息资金26万元，省级贴息资金10万元；奖补资金26万元，其中：中央财政奖补资金20万，省级奖补资金6万元</t>
  </si>
  <si>
    <t>抚州高新开发区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</si>
</sst>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>
      <alignment/>
      <protection/>
    </xf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7" fontId="2" fillId="4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2" fillId="4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76" fontId="2" fillId="4" borderId="15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4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177" fontId="3" fillId="2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21年中央金融机构奖补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E26" sqref="E26"/>
    </sheetView>
  </sheetViews>
  <sheetFormatPr defaultColWidth="9.00390625" defaultRowHeight="14.25"/>
  <cols>
    <col min="1" max="1" width="15.625" style="0" customWidth="1"/>
    <col min="2" max="2" width="21.75390625" style="0" customWidth="1"/>
    <col min="3" max="3" width="15.75390625" style="0" customWidth="1"/>
    <col min="4" max="4" width="16.00390625" style="0" customWidth="1"/>
    <col min="5" max="5" width="15.75390625" style="0" customWidth="1"/>
    <col min="6" max="6" width="15.125" style="0" customWidth="1"/>
    <col min="7" max="7" width="20.875" style="0" customWidth="1"/>
  </cols>
  <sheetData>
    <row r="1" ht="24.75" customHeight="1">
      <c r="A1" s="54" t="s">
        <v>0</v>
      </c>
    </row>
    <row r="2" spans="1:7" ht="60" customHeight="1">
      <c r="A2" s="55" t="s">
        <v>1</v>
      </c>
      <c r="B2" s="56"/>
      <c r="C2" s="56"/>
      <c r="D2" s="56"/>
      <c r="E2" s="56"/>
      <c r="F2" s="56"/>
      <c r="G2" s="56"/>
    </row>
    <row r="3" spans="6:7" ht="24.75" customHeight="1">
      <c r="F3" s="30"/>
      <c r="G3" t="s">
        <v>2</v>
      </c>
    </row>
    <row r="4" spans="1:7" ht="72" customHeight="1">
      <c r="A4" s="2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7" t="s">
        <v>8</v>
      </c>
      <c r="G4" s="3" t="s">
        <v>9</v>
      </c>
    </row>
    <row r="5" spans="1:7" ht="15" customHeight="1">
      <c r="A5" s="27" t="s">
        <v>10</v>
      </c>
      <c r="B5" s="28" t="s">
        <v>5</v>
      </c>
      <c r="C5" s="8">
        <f>SUM(C6:C26)</f>
        <v>3049</v>
      </c>
      <c r="D5" s="8">
        <f>SUM(D6:D26)</f>
        <v>2441</v>
      </c>
      <c r="E5" s="8">
        <f>SUM(E6:E26)</f>
        <v>483</v>
      </c>
      <c r="F5" s="58">
        <f>SUM(F6:F26)</f>
        <v>125</v>
      </c>
      <c r="G5" s="44"/>
    </row>
    <row r="6" spans="1:7" ht="15" customHeight="1">
      <c r="A6" s="59">
        <v>900907001</v>
      </c>
      <c r="B6" s="12" t="s">
        <v>11</v>
      </c>
      <c r="C6" s="53">
        <f>SUM(D6,E6,F6)</f>
        <v>75</v>
      </c>
      <c r="D6" s="15">
        <v>55</v>
      </c>
      <c r="E6" s="17">
        <v>20</v>
      </c>
      <c r="F6" s="60"/>
      <c r="G6" s="61"/>
    </row>
    <row r="7" spans="1:7" ht="15" customHeight="1">
      <c r="A7" s="62"/>
      <c r="B7" s="12" t="s">
        <v>12</v>
      </c>
      <c r="C7" s="53">
        <f>SUM(D7,E7,F7)</f>
        <v>13</v>
      </c>
      <c r="D7" s="15">
        <v>4</v>
      </c>
      <c r="E7" s="17">
        <v>9</v>
      </c>
      <c r="F7" s="60"/>
      <c r="G7" s="61"/>
    </row>
    <row r="8" spans="1:7" ht="15" customHeight="1">
      <c r="A8" s="29">
        <v>900907002</v>
      </c>
      <c r="B8" s="12" t="s">
        <v>13</v>
      </c>
      <c r="C8" s="53">
        <f aca="true" t="shared" si="0" ref="C8:C26">SUM(D8,E8,F8)</f>
        <v>104</v>
      </c>
      <c r="D8" s="15">
        <v>86</v>
      </c>
      <c r="E8" s="17">
        <v>18</v>
      </c>
      <c r="F8" s="60"/>
      <c r="G8" s="35"/>
    </row>
    <row r="9" spans="1:7" ht="15" customHeight="1">
      <c r="A9" s="29">
        <v>900907003</v>
      </c>
      <c r="B9" s="12" t="s">
        <v>14</v>
      </c>
      <c r="C9" s="53">
        <f t="shared" si="0"/>
        <v>53</v>
      </c>
      <c r="D9" s="15">
        <v>41</v>
      </c>
      <c r="E9" s="17">
        <v>12</v>
      </c>
      <c r="F9" s="60"/>
      <c r="G9" s="35"/>
    </row>
    <row r="10" spans="1:7" ht="15" customHeight="1">
      <c r="A10" s="29">
        <v>900907004</v>
      </c>
      <c r="B10" s="12" t="s">
        <v>15</v>
      </c>
      <c r="C10" s="53">
        <f t="shared" si="0"/>
        <v>185</v>
      </c>
      <c r="D10" s="15">
        <v>160</v>
      </c>
      <c r="E10" s="17">
        <v>25</v>
      </c>
      <c r="F10" s="60"/>
      <c r="G10" s="35"/>
    </row>
    <row r="11" spans="1:7" ht="15" customHeight="1">
      <c r="A11" s="29">
        <v>900907005</v>
      </c>
      <c r="B11" s="12" t="s">
        <v>16</v>
      </c>
      <c r="C11" s="53">
        <f t="shared" si="0"/>
        <v>182</v>
      </c>
      <c r="D11" s="15">
        <v>156</v>
      </c>
      <c r="E11" s="17">
        <v>26</v>
      </c>
      <c r="F11" s="60"/>
      <c r="G11" s="35"/>
    </row>
    <row r="12" spans="1:7" ht="15" customHeight="1">
      <c r="A12" s="29">
        <v>900907006</v>
      </c>
      <c r="B12" s="12" t="s">
        <v>17</v>
      </c>
      <c r="C12" s="53">
        <f t="shared" si="0"/>
        <v>189</v>
      </c>
      <c r="D12" s="15">
        <v>155</v>
      </c>
      <c r="E12" s="17">
        <v>34</v>
      </c>
      <c r="F12" s="60"/>
      <c r="G12" s="35"/>
    </row>
    <row r="13" spans="1:7" ht="15" customHeight="1">
      <c r="A13" s="29">
        <v>900907007</v>
      </c>
      <c r="B13" s="12" t="s">
        <v>18</v>
      </c>
      <c r="C13" s="53">
        <f t="shared" si="0"/>
        <v>190</v>
      </c>
      <c r="D13" s="15">
        <v>158</v>
      </c>
      <c r="E13" s="17">
        <v>32</v>
      </c>
      <c r="F13" s="60"/>
      <c r="G13" s="35"/>
    </row>
    <row r="14" spans="1:7" ht="15" customHeight="1">
      <c r="A14" s="29">
        <v>900907008</v>
      </c>
      <c r="B14" s="12" t="s">
        <v>19</v>
      </c>
      <c r="C14" s="53">
        <f t="shared" si="0"/>
        <v>164</v>
      </c>
      <c r="D14" s="15">
        <v>138</v>
      </c>
      <c r="E14" s="17">
        <v>26</v>
      </c>
      <c r="F14" s="60"/>
      <c r="G14" s="35"/>
    </row>
    <row r="15" spans="1:7" ht="15" customHeight="1">
      <c r="A15" s="29">
        <v>900907009</v>
      </c>
      <c r="B15" s="12" t="s">
        <v>20</v>
      </c>
      <c r="C15" s="53">
        <f t="shared" si="0"/>
        <v>136</v>
      </c>
      <c r="D15" s="15">
        <v>113</v>
      </c>
      <c r="E15" s="17">
        <v>23</v>
      </c>
      <c r="F15" s="60"/>
      <c r="G15" s="35"/>
    </row>
    <row r="16" spans="1:7" ht="15" customHeight="1">
      <c r="A16" s="29">
        <v>900907010</v>
      </c>
      <c r="B16" s="12" t="s">
        <v>21</v>
      </c>
      <c r="C16" s="53">
        <f t="shared" si="0"/>
        <v>141</v>
      </c>
      <c r="D16" s="15">
        <v>118</v>
      </c>
      <c r="E16" s="17">
        <v>23</v>
      </c>
      <c r="F16" s="60"/>
      <c r="G16" s="35"/>
    </row>
    <row r="17" spans="1:7" ht="15" customHeight="1">
      <c r="A17" s="29">
        <v>900907011</v>
      </c>
      <c r="B17" s="12" t="s">
        <v>22</v>
      </c>
      <c r="C17" s="53">
        <f t="shared" si="0"/>
        <v>126</v>
      </c>
      <c r="D17" s="15">
        <v>103</v>
      </c>
      <c r="E17" s="17">
        <v>23</v>
      </c>
      <c r="F17" s="60"/>
      <c r="G17" s="35"/>
    </row>
    <row r="18" spans="1:7" ht="15" customHeight="1">
      <c r="A18" s="29">
        <v>900907012</v>
      </c>
      <c r="B18" s="12" t="s">
        <v>23</v>
      </c>
      <c r="C18" s="53">
        <f t="shared" si="0"/>
        <v>152</v>
      </c>
      <c r="D18" s="15">
        <v>128</v>
      </c>
      <c r="E18" s="17">
        <v>24</v>
      </c>
      <c r="F18" s="60"/>
      <c r="G18" s="35"/>
    </row>
    <row r="19" spans="1:7" ht="15" customHeight="1">
      <c r="A19" s="29">
        <v>900907013</v>
      </c>
      <c r="B19" s="12" t="s">
        <v>24</v>
      </c>
      <c r="C19" s="53">
        <f t="shared" si="0"/>
        <v>121</v>
      </c>
      <c r="D19" s="15">
        <v>103</v>
      </c>
      <c r="E19" s="17">
        <v>18</v>
      </c>
      <c r="F19" s="60"/>
      <c r="G19" s="35"/>
    </row>
    <row r="20" spans="1:7" ht="15" customHeight="1">
      <c r="A20" s="29">
        <v>900907014</v>
      </c>
      <c r="B20" s="12" t="s">
        <v>25</v>
      </c>
      <c r="C20" s="53">
        <f t="shared" si="0"/>
        <v>217</v>
      </c>
      <c r="D20" s="15">
        <v>189</v>
      </c>
      <c r="E20" s="17">
        <v>28</v>
      </c>
      <c r="F20" s="60"/>
      <c r="G20" s="35"/>
    </row>
    <row r="21" spans="1:7" ht="15" customHeight="1">
      <c r="A21" s="29">
        <v>900907015</v>
      </c>
      <c r="B21" s="12" t="s">
        <v>26</v>
      </c>
      <c r="C21" s="53">
        <f t="shared" si="0"/>
        <v>166</v>
      </c>
      <c r="D21" s="15">
        <v>143</v>
      </c>
      <c r="E21" s="17">
        <v>23</v>
      </c>
      <c r="F21" s="60"/>
      <c r="G21" s="35"/>
    </row>
    <row r="22" spans="1:7" ht="15" customHeight="1">
      <c r="A22" s="29">
        <v>900907016</v>
      </c>
      <c r="B22" s="12" t="s">
        <v>27</v>
      </c>
      <c r="C22" s="53">
        <f t="shared" si="0"/>
        <v>172</v>
      </c>
      <c r="D22" s="15">
        <v>142</v>
      </c>
      <c r="E22" s="17">
        <v>30</v>
      </c>
      <c r="F22" s="60"/>
      <c r="G22" s="35"/>
    </row>
    <row r="23" spans="1:7" ht="15" customHeight="1">
      <c r="A23" s="29">
        <v>900907017</v>
      </c>
      <c r="B23" s="12" t="s">
        <v>28</v>
      </c>
      <c r="C23" s="53">
        <f t="shared" si="0"/>
        <v>293</v>
      </c>
      <c r="D23" s="15">
        <v>141</v>
      </c>
      <c r="E23" s="17">
        <v>27</v>
      </c>
      <c r="F23" s="60">
        <v>125</v>
      </c>
      <c r="G23" s="35"/>
    </row>
    <row r="24" spans="1:7" ht="15" customHeight="1">
      <c r="A24" s="29">
        <v>900907018</v>
      </c>
      <c r="B24" s="12" t="s">
        <v>29</v>
      </c>
      <c r="C24" s="53">
        <f t="shared" si="0"/>
        <v>99</v>
      </c>
      <c r="D24" s="15">
        <v>83</v>
      </c>
      <c r="E24" s="17">
        <v>16</v>
      </c>
      <c r="F24" s="60"/>
      <c r="G24" s="35"/>
    </row>
    <row r="25" spans="1:7" ht="15" customHeight="1">
      <c r="A25" s="29">
        <v>900907019</v>
      </c>
      <c r="B25" s="12" t="s">
        <v>30</v>
      </c>
      <c r="C25" s="53">
        <f t="shared" si="0"/>
        <v>131</v>
      </c>
      <c r="D25" s="15">
        <v>106</v>
      </c>
      <c r="E25" s="17">
        <v>25</v>
      </c>
      <c r="F25" s="60"/>
      <c r="G25" s="35"/>
    </row>
    <row r="26" spans="1:7" ht="15" customHeight="1">
      <c r="A26" s="29">
        <v>900907020</v>
      </c>
      <c r="B26" s="12" t="s">
        <v>31</v>
      </c>
      <c r="C26" s="53">
        <f t="shared" si="0"/>
        <v>140</v>
      </c>
      <c r="D26" s="63">
        <v>119</v>
      </c>
      <c r="E26" s="64">
        <v>21</v>
      </c>
      <c r="F26" s="60"/>
      <c r="G26" s="35"/>
    </row>
  </sheetData>
  <sheetProtection/>
  <mergeCells count="2">
    <mergeCell ref="A2:G2"/>
    <mergeCell ref="A6:A7"/>
  </mergeCells>
  <printOptions/>
  <pageMargins left="0.7900000000000001" right="0.7900000000000001" top="0.39" bottom="0.23999999999999996" header="0.28" footer="0.28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SheetLayoutView="100" workbookViewId="0" topLeftCell="A1">
      <selection activeCell="N23" sqref="N23"/>
    </sheetView>
  </sheetViews>
  <sheetFormatPr defaultColWidth="9.00390625" defaultRowHeight="14.25"/>
  <cols>
    <col min="1" max="1" width="15.625" style="0" customWidth="1"/>
    <col min="2" max="2" width="19.25390625" style="0" customWidth="1"/>
    <col min="3" max="3" width="11.875" style="0" customWidth="1"/>
    <col min="4" max="4" width="14.125" style="0" customWidth="1"/>
    <col min="5" max="5" width="13.625" style="0" customWidth="1"/>
    <col min="6" max="6" width="13.125" style="0" customWidth="1"/>
    <col min="10" max="10" width="12.625" style="0" bestFit="1" customWidth="1"/>
  </cols>
  <sheetData>
    <row r="1" ht="18" customHeight="1">
      <c r="A1" t="s">
        <v>32</v>
      </c>
    </row>
    <row r="2" spans="1:6" ht="51.75" customHeight="1">
      <c r="A2" s="50" t="s">
        <v>33</v>
      </c>
      <c r="B2" s="1"/>
      <c r="C2" s="1"/>
      <c r="D2" s="1"/>
      <c r="E2" s="1"/>
      <c r="F2" s="1"/>
    </row>
    <row r="3" ht="18" customHeight="1">
      <c r="F3" s="30" t="s">
        <v>2</v>
      </c>
    </row>
    <row r="4" spans="1:6" ht="72" customHeight="1">
      <c r="A4" s="2" t="s">
        <v>3</v>
      </c>
      <c r="B4" s="2" t="s">
        <v>4</v>
      </c>
      <c r="C4" s="3" t="s">
        <v>5</v>
      </c>
      <c r="D4" s="4" t="s">
        <v>6</v>
      </c>
      <c r="E4" s="4" t="s">
        <v>34</v>
      </c>
      <c r="F4" s="3" t="s">
        <v>8</v>
      </c>
    </row>
    <row r="5" spans="1:10" ht="15" customHeight="1">
      <c r="A5" s="6" t="s">
        <v>35</v>
      </c>
      <c r="B5" s="7"/>
      <c r="C5" s="8">
        <f aca="true" t="shared" si="0" ref="C5:H5">SUM(C6,C16)</f>
        <v>18827</v>
      </c>
      <c r="D5" s="8">
        <f t="shared" si="0"/>
        <v>14220</v>
      </c>
      <c r="E5" s="51">
        <f t="shared" si="0"/>
        <v>3280</v>
      </c>
      <c r="F5" s="52">
        <f t="shared" si="0"/>
        <v>1327</v>
      </c>
      <c r="I5">
        <f>21100-C5</f>
        <v>2273</v>
      </c>
      <c r="J5" s="36">
        <f>I5/D16</f>
        <v>0.16212553495007131</v>
      </c>
    </row>
    <row r="6" spans="1:6" ht="15" customHeight="1">
      <c r="A6" s="9" t="s">
        <v>36</v>
      </c>
      <c r="B6" s="10"/>
      <c r="C6" s="11">
        <f aca="true" t="shared" si="1" ref="C6:H6">SUM(C7:C15)</f>
        <v>551</v>
      </c>
      <c r="D6" s="11">
        <f t="shared" si="1"/>
        <v>200</v>
      </c>
      <c r="E6" s="11">
        <f t="shared" si="1"/>
        <v>351</v>
      </c>
      <c r="F6" s="32"/>
    </row>
    <row r="7" spans="1:6" ht="15" customHeight="1">
      <c r="A7" s="12">
        <v>501021</v>
      </c>
      <c r="B7" s="12" t="s">
        <v>37</v>
      </c>
      <c r="C7" s="14">
        <f>SUM(D7,E7,F7)</f>
        <v>460</v>
      </c>
      <c r="D7" s="15">
        <v>200</v>
      </c>
      <c r="E7" s="17">
        <v>260</v>
      </c>
      <c r="F7" s="37"/>
    </row>
    <row r="8" spans="1:6" ht="15" customHeight="1">
      <c r="A8" s="12" t="s">
        <v>38</v>
      </c>
      <c r="B8" s="18"/>
      <c r="C8" s="14">
        <f aca="true" t="shared" si="2" ref="C7:C15">SUM(D8,E8,F8)</f>
        <v>20</v>
      </c>
      <c r="D8" s="15"/>
      <c r="E8" s="17">
        <v>20</v>
      </c>
      <c r="F8" s="37"/>
    </row>
    <row r="9" spans="1:6" ht="15" customHeight="1">
      <c r="A9" s="20" t="s">
        <v>39</v>
      </c>
      <c r="B9" s="21"/>
      <c r="C9" s="14">
        <f t="shared" si="2"/>
        <v>38</v>
      </c>
      <c r="D9" s="23"/>
      <c r="E9" s="16">
        <v>38</v>
      </c>
      <c r="F9" s="37"/>
    </row>
    <row r="10" spans="1:6" ht="15" customHeight="1">
      <c r="A10" s="20" t="s">
        <v>40</v>
      </c>
      <c r="B10" s="21"/>
      <c r="C10" s="14">
        <f t="shared" si="2"/>
        <v>7</v>
      </c>
      <c r="D10" s="23"/>
      <c r="E10" s="16">
        <v>7</v>
      </c>
      <c r="F10" s="37"/>
    </row>
    <row r="11" spans="1:6" ht="15" customHeight="1">
      <c r="A11" s="20" t="s">
        <v>41</v>
      </c>
      <c r="B11" s="21"/>
      <c r="C11" s="14">
        <f t="shared" si="2"/>
        <v>9</v>
      </c>
      <c r="D11" s="23"/>
      <c r="E11" s="16">
        <v>9</v>
      </c>
      <c r="F11" s="37"/>
    </row>
    <row r="12" spans="1:6" ht="15" customHeight="1">
      <c r="A12" s="20" t="s">
        <v>42</v>
      </c>
      <c r="B12" s="21"/>
      <c r="C12" s="14">
        <f t="shared" si="2"/>
        <v>8</v>
      </c>
      <c r="D12" s="23"/>
      <c r="E12" s="16">
        <v>8</v>
      </c>
      <c r="F12" s="37"/>
    </row>
    <row r="13" spans="1:6" ht="15" customHeight="1">
      <c r="A13" s="20" t="s">
        <v>43</v>
      </c>
      <c r="B13" s="21"/>
      <c r="C13" s="14">
        <f t="shared" si="2"/>
        <v>4</v>
      </c>
      <c r="D13" s="23"/>
      <c r="E13" s="16">
        <v>4</v>
      </c>
      <c r="F13" s="37"/>
    </row>
    <row r="14" spans="1:6" ht="15" customHeight="1">
      <c r="A14" s="20" t="s">
        <v>44</v>
      </c>
      <c r="B14" s="21"/>
      <c r="C14" s="14">
        <f t="shared" si="2"/>
        <v>4</v>
      </c>
      <c r="D14" s="23"/>
      <c r="E14" s="16">
        <v>4</v>
      </c>
      <c r="F14" s="37"/>
    </row>
    <row r="15" spans="1:6" ht="15" customHeight="1">
      <c r="A15" s="20" t="s">
        <v>45</v>
      </c>
      <c r="B15" s="21"/>
      <c r="C15" s="14">
        <f t="shared" si="2"/>
        <v>1</v>
      </c>
      <c r="D15" s="25"/>
      <c r="E15" s="26">
        <v>1</v>
      </c>
      <c r="F15" s="37"/>
    </row>
    <row r="16" spans="1:6" ht="15" customHeight="1">
      <c r="A16" s="9" t="s">
        <v>46</v>
      </c>
      <c r="B16" s="10"/>
      <c r="C16" s="8">
        <f aca="true" t="shared" si="3" ref="C16:H16">SUM(C17,C47,C31,C39,C63,C69,C75,C96,C108,C123,C138,C152)</f>
        <v>18276</v>
      </c>
      <c r="D16" s="8">
        <f t="shared" si="3"/>
        <v>14020</v>
      </c>
      <c r="E16" s="51">
        <f t="shared" si="3"/>
        <v>2929</v>
      </c>
      <c r="F16" s="52">
        <f t="shared" si="3"/>
        <v>1327</v>
      </c>
    </row>
    <row r="17" spans="1:6" ht="15" customHeight="1">
      <c r="A17" s="27" t="s">
        <v>47</v>
      </c>
      <c r="B17" s="28" t="s">
        <v>48</v>
      </c>
      <c r="C17" s="8">
        <f aca="true" t="shared" si="4" ref="C17:H17">SUM(C18:C30)</f>
        <v>1550</v>
      </c>
      <c r="D17" s="8">
        <f t="shared" si="4"/>
        <v>1308</v>
      </c>
      <c r="E17" s="51">
        <f t="shared" si="4"/>
        <v>242</v>
      </c>
      <c r="F17" s="52"/>
    </row>
    <row r="18" spans="1:10" ht="15" customHeight="1">
      <c r="A18" s="29">
        <v>900901001</v>
      </c>
      <c r="B18" s="12" t="s">
        <v>11</v>
      </c>
      <c r="C18" s="53">
        <f aca="true" t="shared" si="5" ref="C18:C30">SUM(D18,E18,F18)</f>
        <v>117</v>
      </c>
      <c r="D18" s="15">
        <v>100</v>
      </c>
      <c r="E18" s="17">
        <v>17</v>
      </c>
      <c r="F18" s="37"/>
      <c r="H18">
        <f>D18+J18</f>
        <v>116</v>
      </c>
      <c r="J18">
        <f>ROUND($D18*$J$5,0)</f>
        <v>16</v>
      </c>
    </row>
    <row r="19" spans="1:10" ht="15" customHeight="1">
      <c r="A19" s="29">
        <v>900901002</v>
      </c>
      <c r="B19" s="12" t="s">
        <v>49</v>
      </c>
      <c r="C19" s="53">
        <f t="shared" si="5"/>
        <v>292</v>
      </c>
      <c r="D19" s="15">
        <v>267</v>
      </c>
      <c r="E19" s="17">
        <v>25</v>
      </c>
      <c r="F19" s="37"/>
      <c r="H19">
        <f aca="true" t="shared" si="6" ref="H19:H30">D19+J19</f>
        <v>310</v>
      </c>
      <c r="J19">
        <f aca="true" t="shared" si="7" ref="J19:J30">ROUND($D19*$J$5,0)</f>
        <v>43</v>
      </c>
    </row>
    <row r="20" spans="1:10" ht="15" customHeight="1">
      <c r="A20" s="29">
        <v>900901003</v>
      </c>
      <c r="B20" s="12" t="s">
        <v>50</v>
      </c>
      <c r="C20" s="53">
        <f t="shared" si="5"/>
        <v>179</v>
      </c>
      <c r="D20" s="15">
        <v>150</v>
      </c>
      <c r="E20" s="17">
        <v>29</v>
      </c>
      <c r="F20" s="37"/>
      <c r="H20">
        <f t="shared" si="6"/>
        <v>174</v>
      </c>
      <c r="J20">
        <f t="shared" si="7"/>
        <v>24</v>
      </c>
    </row>
    <row r="21" spans="1:10" ht="15" customHeight="1">
      <c r="A21" s="29">
        <v>900901004</v>
      </c>
      <c r="B21" s="12" t="s">
        <v>51</v>
      </c>
      <c r="C21" s="53">
        <f t="shared" si="5"/>
        <v>165</v>
      </c>
      <c r="D21" s="15">
        <v>140</v>
      </c>
      <c r="E21" s="17">
        <v>25</v>
      </c>
      <c r="F21" s="37"/>
      <c r="H21">
        <f t="shared" si="6"/>
        <v>163</v>
      </c>
      <c r="J21">
        <f t="shared" si="7"/>
        <v>23</v>
      </c>
    </row>
    <row r="22" spans="1:10" ht="15" customHeight="1">
      <c r="A22" s="29">
        <v>900901005</v>
      </c>
      <c r="B22" s="12" t="s">
        <v>52</v>
      </c>
      <c r="C22" s="53">
        <f t="shared" si="5"/>
        <v>119</v>
      </c>
      <c r="D22" s="15">
        <v>97</v>
      </c>
      <c r="E22" s="17">
        <v>22</v>
      </c>
      <c r="F22" s="37"/>
      <c r="H22">
        <f t="shared" si="6"/>
        <v>113</v>
      </c>
      <c r="J22">
        <f t="shared" si="7"/>
        <v>16</v>
      </c>
    </row>
    <row r="23" spans="1:10" ht="15" customHeight="1">
      <c r="A23" s="29">
        <v>900901006</v>
      </c>
      <c r="B23" s="12" t="s">
        <v>53</v>
      </c>
      <c r="C23" s="53">
        <f t="shared" si="5"/>
        <v>48</v>
      </c>
      <c r="D23" s="15">
        <v>32</v>
      </c>
      <c r="E23" s="17">
        <v>16</v>
      </c>
      <c r="F23" s="37"/>
      <c r="H23">
        <f t="shared" si="6"/>
        <v>37</v>
      </c>
      <c r="J23">
        <f t="shared" si="7"/>
        <v>5</v>
      </c>
    </row>
    <row r="24" spans="1:10" ht="15" customHeight="1">
      <c r="A24" s="29">
        <v>900901007</v>
      </c>
      <c r="B24" s="12" t="s">
        <v>54</v>
      </c>
      <c r="C24" s="53">
        <f t="shared" si="5"/>
        <v>82</v>
      </c>
      <c r="D24" s="15">
        <v>68</v>
      </c>
      <c r="E24" s="17">
        <v>14</v>
      </c>
      <c r="F24" s="37"/>
      <c r="H24">
        <f t="shared" si="6"/>
        <v>79</v>
      </c>
      <c r="J24">
        <f t="shared" si="7"/>
        <v>11</v>
      </c>
    </row>
    <row r="25" spans="1:10" ht="15" customHeight="1">
      <c r="A25" s="29">
        <v>900901008</v>
      </c>
      <c r="B25" s="12" t="s">
        <v>55</v>
      </c>
      <c r="C25" s="53">
        <f t="shared" si="5"/>
        <v>83</v>
      </c>
      <c r="D25" s="15">
        <v>71</v>
      </c>
      <c r="E25" s="17">
        <v>12</v>
      </c>
      <c r="F25" s="37"/>
      <c r="H25">
        <f t="shared" si="6"/>
        <v>83</v>
      </c>
      <c r="J25">
        <f t="shared" si="7"/>
        <v>12</v>
      </c>
    </row>
    <row r="26" spans="1:10" ht="15" customHeight="1">
      <c r="A26" s="29">
        <v>900901009</v>
      </c>
      <c r="B26" s="12" t="s">
        <v>56</v>
      </c>
      <c r="C26" s="53">
        <f t="shared" si="5"/>
        <v>94</v>
      </c>
      <c r="D26" s="15">
        <v>77</v>
      </c>
      <c r="E26" s="17">
        <v>17</v>
      </c>
      <c r="F26" s="37"/>
      <c r="H26">
        <f t="shared" si="6"/>
        <v>89</v>
      </c>
      <c r="J26">
        <f t="shared" si="7"/>
        <v>12</v>
      </c>
    </row>
    <row r="27" spans="1:10" ht="15" customHeight="1">
      <c r="A27" s="29">
        <v>900901010</v>
      </c>
      <c r="B27" s="12" t="s">
        <v>57</v>
      </c>
      <c r="C27" s="53">
        <f t="shared" si="5"/>
        <v>89</v>
      </c>
      <c r="D27" s="15">
        <v>74</v>
      </c>
      <c r="E27" s="17">
        <v>15</v>
      </c>
      <c r="F27" s="37"/>
      <c r="H27">
        <f t="shared" si="6"/>
        <v>86</v>
      </c>
      <c r="J27">
        <f t="shared" si="7"/>
        <v>12</v>
      </c>
    </row>
    <row r="28" spans="1:10" ht="15" customHeight="1">
      <c r="A28" s="29">
        <v>900901012</v>
      </c>
      <c r="B28" s="12" t="s">
        <v>58</v>
      </c>
      <c r="C28" s="53">
        <f t="shared" si="5"/>
        <v>87</v>
      </c>
      <c r="D28" s="15">
        <v>70</v>
      </c>
      <c r="E28" s="17">
        <v>17</v>
      </c>
      <c r="F28" s="37"/>
      <c r="H28">
        <f t="shared" si="6"/>
        <v>81</v>
      </c>
      <c r="J28">
        <f t="shared" si="7"/>
        <v>11</v>
      </c>
    </row>
    <row r="29" spans="1:10" ht="15" customHeight="1">
      <c r="A29" s="29">
        <v>900901013</v>
      </c>
      <c r="B29" s="12" t="s">
        <v>59</v>
      </c>
      <c r="C29" s="53">
        <f t="shared" si="5"/>
        <v>79</v>
      </c>
      <c r="D29" s="15">
        <v>62</v>
      </c>
      <c r="E29" s="17">
        <v>17</v>
      </c>
      <c r="F29" s="37"/>
      <c r="H29">
        <f t="shared" si="6"/>
        <v>72</v>
      </c>
      <c r="J29">
        <f t="shared" si="7"/>
        <v>10</v>
      </c>
    </row>
    <row r="30" spans="1:10" ht="15" customHeight="1">
      <c r="A30" s="29">
        <v>900901016</v>
      </c>
      <c r="B30" s="12" t="s">
        <v>60</v>
      </c>
      <c r="C30" s="53">
        <f t="shared" si="5"/>
        <v>116</v>
      </c>
      <c r="D30" s="15">
        <v>100</v>
      </c>
      <c r="E30" s="17">
        <v>16</v>
      </c>
      <c r="F30" s="37"/>
      <c r="H30">
        <f t="shared" si="6"/>
        <v>116</v>
      </c>
      <c r="J30">
        <f t="shared" si="7"/>
        <v>16</v>
      </c>
    </row>
    <row r="31" spans="1:6" ht="15" customHeight="1">
      <c r="A31" s="27" t="s">
        <v>61</v>
      </c>
      <c r="B31" s="28" t="s">
        <v>5</v>
      </c>
      <c r="C31" s="8">
        <f aca="true" t="shared" si="8" ref="C31:H31">SUM(C32:C38)</f>
        <v>685</v>
      </c>
      <c r="D31" s="8">
        <f t="shared" si="8"/>
        <v>586</v>
      </c>
      <c r="E31" s="51">
        <f t="shared" si="8"/>
        <v>99</v>
      </c>
      <c r="F31" s="44"/>
    </row>
    <row r="32" spans="1:10" ht="15" customHeight="1">
      <c r="A32" s="29">
        <v>900902001</v>
      </c>
      <c r="B32" s="12" t="s">
        <v>11</v>
      </c>
      <c r="C32" s="53">
        <f aca="true" t="shared" si="9" ref="C32:C38">SUM(D32,E32,F32)</f>
        <v>190</v>
      </c>
      <c r="D32" s="15">
        <v>167</v>
      </c>
      <c r="E32" s="17">
        <v>23</v>
      </c>
      <c r="F32" s="37"/>
      <c r="H32">
        <f aca="true" t="shared" si="10" ref="H32:H38">D32+J32</f>
        <v>194</v>
      </c>
      <c r="J32">
        <f aca="true" t="shared" si="11" ref="J32:J38">ROUND($D32*$J$5,0)</f>
        <v>27</v>
      </c>
    </row>
    <row r="33" spans="1:10" ht="15" customHeight="1">
      <c r="A33" s="29">
        <v>900902002</v>
      </c>
      <c r="B33" s="12" t="s">
        <v>62</v>
      </c>
      <c r="C33" s="53">
        <f t="shared" si="9"/>
        <v>105</v>
      </c>
      <c r="D33" s="15">
        <v>90</v>
      </c>
      <c r="E33" s="17">
        <v>15</v>
      </c>
      <c r="F33" s="37"/>
      <c r="H33">
        <f t="shared" si="10"/>
        <v>105</v>
      </c>
      <c r="J33">
        <f t="shared" si="11"/>
        <v>15</v>
      </c>
    </row>
    <row r="34" spans="1:10" ht="15" customHeight="1">
      <c r="A34" s="29">
        <v>900902003</v>
      </c>
      <c r="B34" s="12" t="s">
        <v>63</v>
      </c>
      <c r="C34" s="53">
        <f t="shared" si="9"/>
        <v>98</v>
      </c>
      <c r="D34" s="15">
        <v>83</v>
      </c>
      <c r="E34" s="17">
        <v>15</v>
      </c>
      <c r="F34" s="37"/>
      <c r="H34">
        <f t="shared" si="10"/>
        <v>97</v>
      </c>
      <c r="J34">
        <f>ROUND($D34*$J$5,0)+1</f>
        <v>14</v>
      </c>
    </row>
    <row r="35" spans="1:10" ht="15" customHeight="1">
      <c r="A35" s="29">
        <v>900902004</v>
      </c>
      <c r="B35" s="12" t="s">
        <v>64</v>
      </c>
      <c r="C35" s="53">
        <f t="shared" si="9"/>
        <v>85</v>
      </c>
      <c r="D35" s="15">
        <v>75</v>
      </c>
      <c r="E35" s="17">
        <v>10</v>
      </c>
      <c r="F35" s="37"/>
      <c r="H35">
        <f t="shared" si="10"/>
        <v>87</v>
      </c>
      <c r="J35">
        <f t="shared" si="11"/>
        <v>12</v>
      </c>
    </row>
    <row r="36" spans="1:10" ht="15" customHeight="1">
      <c r="A36" s="29">
        <v>900902005</v>
      </c>
      <c r="B36" s="12" t="s">
        <v>65</v>
      </c>
      <c r="C36" s="53">
        <f t="shared" si="9"/>
        <v>92</v>
      </c>
      <c r="D36" s="15">
        <v>77</v>
      </c>
      <c r="E36" s="17">
        <v>15</v>
      </c>
      <c r="F36" s="37"/>
      <c r="H36">
        <f t="shared" si="10"/>
        <v>90</v>
      </c>
      <c r="J36">
        <f>ROUND($D36*$J$5,0)+1</f>
        <v>13</v>
      </c>
    </row>
    <row r="37" spans="1:10" ht="15" customHeight="1">
      <c r="A37" s="29">
        <v>900902006</v>
      </c>
      <c r="B37" s="12" t="s">
        <v>58</v>
      </c>
      <c r="C37" s="53">
        <f t="shared" si="9"/>
        <v>64</v>
      </c>
      <c r="D37" s="15">
        <v>52</v>
      </c>
      <c r="E37" s="17">
        <v>12</v>
      </c>
      <c r="F37" s="37"/>
      <c r="H37">
        <f t="shared" si="10"/>
        <v>60</v>
      </c>
      <c r="J37">
        <f t="shared" si="11"/>
        <v>8</v>
      </c>
    </row>
    <row r="38" spans="1:10" ht="15" customHeight="1">
      <c r="A38" s="29">
        <v>900902007</v>
      </c>
      <c r="B38" s="12" t="s">
        <v>66</v>
      </c>
      <c r="C38" s="53">
        <f t="shared" si="9"/>
        <v>51</v>
      </c>
      <c r="D38" s="15">
        <v>42</v>
      </c>
      <c r="E38" s="17">
        <v>9</v>
      </c>
      <c r="F38" s="37"/>
      <c r="H38">
        <f t="shared" si="10"/>
        <v>49</v>
      </c>
      <c r="J38">
        <f t="shared" si="11"/>
        <v>7</v>
      </c>
    </row>
    <row r="39" spans="1:6" ht="15" customHeight="1">
      <c r="A39" s="27" t="s">
        <v>67</v>
      </c>
      <c r="B39" s="28" t="s">
        <v>5</v>
      </c>
      <c r="C39" s="8">
        <f aca="true" t="shared" si="12" ref="C39:H39">SUM(C40:C46)</f>
        <v>836</v>
      </c>
      <c r="D39" s="8">
        <f t="shared" si="12"/>
        <v>684</v>
      </c>
      <c r="E39" s="51">
        <f t="shared" si="12"/>
        <v>152</v>
      </c>
      <c r="F39" s="44"/>
    </row>
    <row r="40" spans="1:10" ht="15" customHeight="1">
      <c r="A40" s="29">
        <v>900903001</v>
      </c>
      <c r="B40" s="12" t="s">
        <v>11</v>
      </c>
      <c r="C40" s="53">
        <f aca="true" t="shared" si="13" ref="C40:C46">SUM(D40,E40,F40)</f>
        <v>119</v>
      </c>
      <c r="D40" s="15">
        <v>91</v>
      </c>
      <c r="E40" s="17">
        <v>28</v>
      </c>
      <c r="F40" s="37"/>
      <c r="H40">
        <f aca="true" t="shared" si="14" ref="H40:H46">D40+J40</f>
        <v>106</v>
      </c>
      <c r="J40">
        <f aca="true" t="shared" si="15" ref="J40:J46">ROUND($D40*$J$5,0)</f>
        <v>15</v>
      </c>
    </row>
    <row r="41" spans="1:10" ht="15" customHeight="1">
      <c r="A41" s="29">
        <v>900903002</v>
      </c>
      <c r="B41" s="12" t="s">
        <v>68</v>
      </c>
      <c r="C41" s="53">
        <f t="shared" si="13"/>
        <v>130</v>
      </c>
      <c r="D41" s="15">
        <v>103</v>
      </c>
      <c r="E41" s="17">
        <v>27</v>
      </c>
      <c r="F41" s="37"/>
      <c r="H41">
        <f t="shared" si="14"/>
        <v>120</v>
      </c>
      <c r="J41">
        <f t="shared" si="15"/>
        <v>17</v>
      </c>
    </row>
    <row r="42" spans="1:10" ht="15" customHeight="1">
      <c r="A42" s="29">
        <v>900903003</v>
      </c>
      <c r="B42" s="12" t="s">
        <v>69</v>
      </c>
      <c r="C42" s="53">
        <f t="shared" si="13"/>
        <v>133</v>
      </c>
      <c r="D42" s="15">
        <v>113</v>
      </c>
      <c r="E42" s="17">
        <v>20</v>
      </c>
      <c r="F42" s="37"/>
      <c r="H42">
        <f t="shared" si="14"/>
        <v>131</v>
      </c>
      <c r="J42">
        <f t="shared" si="15"/>
        <v>18</v>
      </c>
    </row>
    <row r="43" spans="1:10" ht="15" customHeight="1">
      <c r="A43" s="29">
        <v>900903004</v>
      </c>
      <c r="B43" s="12" t="s">
        <v>70</v>
      </c>
      <c r="C43" s="53">
        <f t="shared" si="13"/>
        <v>137</v>
      </c>
      <c r="D43" s="15">
        <v>114</v>
      </c>
      <c r="E43" s="17">
        <v>23</v>
      </c>
      <c r="F43" s="37"/>
      <c r="H43">
        <f t="shared" si="14"/>
        <v>133</v>
      </c>
      <c r="J43">
        <f>ROUND($D43*$J$5,0)+1</f>
        <v>19</v>
      </c>
    </row>
    <row r="44" spans="1:10" ht="15" customHeight="1">
      <c r="A44" s="29">
        <v>900903005</v>
      </c>
      <c r="B44" s="12" t="s">
        <v>71</v>
      </c>
      <c r="C44" s="53">
        <f t="shared" si="13"/>
        <v>128</v>
      </c>
      <c r="D44" s="15">
        <v>109</v>
      </c>
      <c r="E44" s="17">
        <v>19</v>
      </c>
      <c r="F44" s="37"/>
      <c r="H44">
        <f t="shared" si="14"/>
        <v>127</v>
      </c>
      <c r="J44">
        <f t="shared" si="15"/>
        <v>18</v>
      </c>
    </row>
    <row r="45" spans="1:10" ht="15" customHeight="1">
      <c r="A45" s="29">
        <v>900903006</v>
      </c>
      <c r="B45" s="12" t="s">
        <v>72</v>
      </c>
      <c r="C45" s="53">
        <f t="shared" si="13"/>
        <v>123</v>
      </c>
      <c r="D45" s="15">
        <v>104</v>
      </c>
      <c r="E45" s="17">
        <v>19</v>
      </c>
      <c r="F45" s="37"/>
      <c r="H45">
        <f t="shared" si="14"/>
        <v>121</v>
      </c>
      <c r="J45">
        <f t="shared" si="15"/>
        <v>17</v>
      </c>
    </row>
    <row r="46" spans="1:10" ht="15" customHeight="1">
      <c r="A46" s="29">
        <v>900903007</v>
      </c>
      <c r="B46" s="12" t="s">
        <v>73</v>
      </c>
      <c r="C46" s="53">
        <f t="shared" si="13"/>
        <v>66</v>
      </c>
      <c r="D46" s="15">
        <v>50</v>
      </c>
      <c r="E46" s="17">
        <v>16</v>
      </c>
      <c r="F46" s="37"/>
      <c r="H46">
        <f t="shared" si="14"/>
        <v>58</v>
      </c>
      <c r="J46">
        <f t="shared" si="15"/>
        <v>8</v>
      </c>
    </row>
    <row r="47" spans="1:6" ht="15" customHeight="1">
      <c r="A47" s="27" t="s">
        <v>74</v>
      </c>
      <c r="B47" s="28" t="s">
        <v>5</v>
      </c>
      <c r="C47" s="8">
        <f aca="true" t="shared" si="16" ref="C47:H47">SUM(C48:C62)</f>
        <v>2669</v>
      </c>
      <c r="D47" s="8">
        <f t="shared" si="16"/>
        <v>2026</v>
      </c>
      <c r="E47" s="51">
        <f t="shared" si="16"/>
        <v>427</v>
      </c>
      <c r="F47" s="52">
        <f t="shared" si="16"/>
        <v>216</v>
      </c>
    </row>
    <row r="48" spans="1:10" ht="15" customHeight="1">
      <c r="A48" s="29">
        <v>900904001</v>
      </c>
      <c r="B48" s="12" t="s">
        <v>11</v>
      </c>
      <c r="C48" s="53">
        <f aca="true" t="shared" si="17" ref="C48:C62">SUM(D48,E48,F48)</f>
        <v>142</v>
      </c>
      <c r="D48" s="15">
        <v>106</v>
      </c>
      <c r="E48" s="17">
        <v>36</v>
      </c>
      <c r="F48" s="37"/>
      <c r="H48">
        <f aca="true" t="shared" si="18" ref="H48:H62">D48+J48</f>
        <v>123</v>
      </c>
      <c r="J48">
        <f aca="true" t="shared" si="19" ref="J48:J62">ROUND($D48*$J$5,0)</f>
        <v>17</v>
      </c>
    </row>
    <row r="49" spans="1:10" ht="15" customHeight="1">
      <c r="A49" s="29">
        <v>900904002</v>
      </c>
      <c r="B49" s="12" t="s">
        <v>75</v>
      </c>
      <c r="C49" s="53">
        <f t="shared" si="17"/>
        <v>342</v>
      </c>
      <c r="D49" s="15">
        <v>285</v>
      </c>
      <c r="E49" s="17">
        <v>57</v>
      </c>
      <c r="F49" s="37"/>
      <c r="H49">
        <f t="shared" si="18"/>
        <v>331</v>
      </c>
      <c r="J49">
        <f t="shared" si="19"/>
        <v>46</v>
      </c>
    </row>
    <row r="50" spans="1:10" ht="15" customHeight="1">
      <c r="A50" s="29">
        <v>900904003</v>
      </c>
      <c r="B50" s="12" t="s">
        <v>76</v>
      </c>
      <c r="C50" s="53">
        <f t="shared" si="17"/>
        <v>135</v>
      </c>
      <c r="D50" s="15">
        <v>109</v>
      </c>
      <c r="E50" s="17">
        <v>26</v>
      </c>
      <c r="F50" s="37"/>
      <c r="H50">
        <f t="shared" si="18"/>
        <v>127</v>
      </c>
      <c r="J50">
        <f t="shared" si="19"/>
        <v>18</v>
      </c>
    </row>
    <row r="51" spans="1:10" ht="15" customHeight="1">
      <c r="A51" s="29">
        <v>900904004</v>
      </c>
      <c r="B51" s="12" t="s">
        <v>77</v>
      </c>
      <c r="C51" s="53">
        <f t="shared" si="17"/>
        <v>420</v>
      </c>
      <c r="D51" s="15">
        <v>374</v>
      </c>
      <c r="E51" s="17">
        <v>46</v>
      </c>
      <c r="F51" s="37"/>
      <c r="H51">
        <f t="shared" si="18"/>
        <v>435</v>
      </c>
      <c r="J51">
        <f t="shared" si="19"/>
        <v>61</v>
      </c>
    </row>
    <row r="52" spans="1:10" ht="15" customHeight="1">
      <c r="A52" s="29">
        <v>900904005</v>
      </c>
      <c r="B52" s="12" t="s">
        <v>78</v>
      </c>
      <c r="C52" s="53">
        <f t="shared" si="17"/>
        <v>102</v>
      </c>
      <c r="D52" s="15">
        <v>79</v>
      </c>
      <c r="E52" s="17">
        <v>23</v>
      </c>
      <c r="F52" s="37"/>
      <c r="H52">
        <f t="shared" si="18"/>
        <v>92</v>
      </c>
      <c r="J52">
        <f t="shared" si="19"/>
        <v>13</v>
      </c>
    </row>
    <row r="53" spans="1:10" ht="15" customHeight="1">
      <c r="A53" s="29">
        <v>900904006</v>
      </c>
      <c r="B53" s="12" t="s">
        <v>79</v>
      </c>
      <c r="C53" s="53">
        <f t="shared" si="17"/>
        <v>309</v>
      </c>
      <c r="D53" s="15">
        <v>271</v>
      </c>
      <c r="E53" s="17">
        <v>38</v>
      </c>
      <c r="F53" s="37"/>
      <c r="H53">
        <f t="shared" si="18"/>
        <v>315</v>
      </c>
      <c r="J53">
        <f t="shared" si="19"/>
        <v>44</v>
      </c>
    </row>
    <row r="54" spans="1:10" ht="15" customHeight="1">
      <c r="A54" s="29">
        <v>900904007</v>
      </c>
      <c r="B54" s="12" t="s">
        <v>80</v>
      </c>
      <c r="C54" s="53">
        <f t="shared" si="17"/>
        <v>272</v>
      </c>
      <c r="D54" s="15">
        <v>126</v>
      </c>
      <c r="E54" s="17">
        <v>35</v>
      </c>
      <c r="F54" s="37">
        <v>111</v>
      </c>
      <c r="H54">
        <f t="shared" si="18"/>
        <v>146</v>
      </c>
      <c r="J54">
        <f t="shared" si="19"/>
        <v>20</v>
      </c>
    </row>
    <row r="55" spans="1:10" ht="15" customHeight="1">
      <c r="A55" s="29">
        <v>900904008</v>
      </c>
      <c r="B55" s="12" t="s">
        <v>81</v>
      </c>
      <c r="C55" s="53">
        <f t="shared" si="17"/>
        <v>214</v>
      </c>
      <c r="D55" s="15">
        <v>84</v>
      </c>
      <c r="E55" s="17">
        <v>25</v>
      </c>
      <c r="F55" s="37">
        <v>105</v>
      </c>
      <c r="H55">
        <f t="shared" si="18"/>
        <v>98</v>
      </c>
      <c r="J55">
        <f t="shared" si="19"/>
        <v>14</v>
      </c>
    </row>
    <row r="56" spans="1:10" ht="15" customHeight="1">
      <c r="A56" s="29">
        <v>900904009</v>
      </c>
      <c r="B56" s="12" t="s">
        <v>82</v>
      </c>
      <c r="C56" s="53">
        <f t="shared" si="17"/>
        <v>93</v>
      </c>
      <c r="D56" s="15">
        <v>78</v>
      </c>
      <c r="E56" s="17">
        <v>15</v>
      </c>
      <c r="F56" s="37"/>
      <c r="H56">
        <f t="shared" si="18"/>
        <v>91</v>
      </c>
      <c r="J56">
        <f t="shared" si="19"/>
        <v>13</v>
      </c>
    </row>
    <row r="57" spans="1:10" ht="15" customHeight="1">
      <c r="A57" s="29">
        <v>900904010</v>
      </c>
      <c r="B57" s="12" t="s">
        <v>83</v>
      </c>
      <c r="C57" s="53">
        <f t="shared" si="17"/>
        <v>134</v>
      </c>
      <c r="D57" s="15">
        <v>103</v>
      </c>
      <c r="E57" s="17">
        <v>31</v>
      </c>
      <c r="F57" s="37"/>
      <c r="H57">
        <f t="shared" si="18"/>
        <v>120</v>
      </c>
      <c r="J57">
        <f t="shared" si="19"/>
        <v>17</v>
      </c>
    </row>
    <row r="58" spans="1:10" ht="15" customHeight="1">
      <c r="A58" s="29">
        <v>900904011</v>
      </c>
      <c r="B58" s="12" t="s">
        <v>84</v>
      </c>
      <c r="C58" s="53">
        <f t="shared" si="17"/>
        <v>98</v>
      </c>
      <c r="D58" s="15">
        <v>85</v>
      </c>
      <c r="E58" s="17">
        <v>13</v>
      </c>
      <c r="F58" s="37"/>
      <c r="H58">
        <f t="shared" si="18"/>
        <v>99</v>
      </c>
      <c r="J58">
        <f t="shared" si="19"/>
        <v>14</v>
      </c>
    </row>
    <row r="59" spans="1:10" ht="15" customHeight="1">
      <c r="A59" s="29">
        <v>900904013</v>
      </c>
      <c r="B59" s="12" t="s">
        <v>85</v>
      </c>
      <c r="C59" s="53">
        <f t="shared" si="17"/>
        <v>143</v>
      </c>
      <c r="D59" s="15">
        <v>115</v>
      </c>
      <c r="E59" s="17">
        <v>28</v>
      </c>
      <c r="F59" s="37"/>
      <c r="H59">
        <f t="shared" si="18"/>
        <v>134</v>
      </c>
      <c r="J59">
        <f t="shared" si="19"/>
        <v>19</v>
      </c>
    </row>
    <row r="60" spans="1:10" ht="15" customHeight="1">
      <c r="A60" s="29">
        <v>900904014</v>
      </c>
      <c r="B60" s="12" t="s">
        <v>86</v>
      </c>
      <c r="C60" s="53">
        <f t="shared" si="17"/>
        <v>119</v>
      </c>
      <c r="D60" s="15">
        <v>99</v>
      </c>
      <c r="E60" s="17">
        <v>20</v>
      </c>
      <c r="F60" s="37"/>
      <c r="H60">
        <f t="shared" si="18"/>
        <v>115</v>
      </c>
      <c r="J60">
        <f t="shared" si="19"/>
        <v>16</v>
      </c>
    </row>
    <row r="61" spans="1:10" ht="15" customHeight="1">
      <c r="A61" s="29">
        <v>900904015</v>
      </c>
      <c r="B61" s="12" t="s">
        <v>87</v>
      </c>
      <c r="C61" s="53">
        <f t="shared" si="17"/>
        <v>43</v>
      </c>
      <c r="D61" s="15">
        <v>28</v>
      </c>
      <c r="E61" s="17">
        <v>15</v>
      </c>
      <c r="F61" s="37"/>
      <c r="H61">
        <f t="shared" si="18"/>
        <v>33</v>
      </c>
      <c r="J61">
        <f t="shared" si="19"/>
        <v>5</v>
      </c>
    </row>
    <row r="62" spans="1:10" ht="15" customHeight="1">
      <c r="A62" s="29">
        <v>900904016</v>
      </c>
      <c r="B62" s="12" t="s">
        <v>88</v>
      </c>
      <c r="C62" s="53">
        <f t="shared" si="17"/>
        <v>103</v>
      </c>
      <c r="D62" s="15">
        <v>84</v>
      </c>
      <c r="E62" s="17">
        <v>19</v>
      </c>
      <c r="F62" s="37"/>
      <c r="H62">
        <f t="shared" si="18"/>
        <v>98</v>
      </c>
      <c r="J62">
        <f t="shared" si="19"/>
        <v>14</v>
      </c>
    </row>
    <row r="63" spans="1:6" ht="15" customHeight="1">
      <c r="A63" s="27" t="s">
        <v>89</v>
      </c>
      <c r="B63" s="28" t="s">
        <v>5</v>
      </c>
      <c r="C63" s="8">
        <f aca="true" t="shared" si="20" ref="C63:H63">SUM(C64:C68)</f>
        <v>579</v>
      </c>
      <c r="D63" s="8">
        <f t="shared" si="20"/>
        <v>481</v>
      </c>
      <c r="E63" s="51">
        <f t="shared" si="20"/>
        <v>98</v>
      </c>
      <c r="F63" s="44"/>
    </row>
    <row r="64" spans="1:10" ht="15" customHeight="1">
      <c r="A64" s="29">
        <v>900905001</v>
      </c>
      <c r="B64" s="12" t="s">
        <v>11</v>
      </c>
      <c r="C64" s="53">
        <f aca="true" t="shared" si="21" ref="C64:C69">SUM(D64,E64,F64)</f>
        <v>163</v>
      </c>
      <c r="D64" s="15">
        <v>135</v>
      </c>
      <c r="E64" s="17">
        <v>28</v>
      </c>
      <c r="F64" s="37"/>
      <c r="H64">
        <f aca="true" t="shared" si="22" ref="H64:H69">D64+J64</f>
        <v>157</v>
      </c>
      <c r="J64">
        <f aca="true" t="shared" si="23" ref="J64:J69">ROUND($D64*$J$5,0)</f>
        <v>22</v>
      </c>
    </row>
    <row r="65" spans="1:10" ht="15" customHeight="1">
      <c r="A65" s="29">
        <v>900905002</v>
      </c>
      <c r="B65" s="12" t="s">
        <v>90</v>
      </c>
      <c r="C65" s="53">
        <f t="shared" si="21"/>
        <v>175</v>
      </c>
      <c r="D65" s="15">
        <v>154</v>
      </c>
      <c r="E65" s="17">
        <v>21</v>
      </c>
      <c r="F65" s="37"/>
      <c r="H65">
        <f t="shared" si="22"/>
        <v>179</v>
      </c>
      <c r="J65">
        <f t="shared" si="23"/>
        <v>25</v>
      </c>
    </row>
    <row r="66" spans="1:10" ht="15" customHeight="1">
      <c r="A66" s="29">
        <v>900905003</v>
      </c>
      <c r="B66" s="12" t="s">
        <v>91</v>
      </c>
      <c r="C66" s="53">
        <f t="shared" si="21"/>
        <v>153</v>
      </c>
      <c r="D66" s="15">
        <v>126</v>
      </c>
      <c r="E66" s="17">
        <v>27</v>
      </c>
      <c r="F66" s="37"/>
      <c r="H66">
        <f t="shared" si="22"/>
        <v>146</v>
      </c>
      <c r="J66">
        <f t="shared" si="23"/>
        <v>20</v>
      </c>
    </row>
    <row r="67" spans="1:10" ht="15" customHeight="1">
      <c r="A67" s="29">
        <v>900905004</v>
      </c>
      <c r="B67" s="12" t="s">
        <v>92</v>
      </c>
      <c r="C67" s="53">
        <f t="shared" si="21"/>
        <v>34</v>
      </c>
      <c r="D67" s="15">
        <v>24</v>
      </c>
      <c r="E67" s="17">
        <v>10</v>
      </c>
      <c r="F67" s="37"/>
      <c r="H67">
        <f t="shared" si="22"/>
        <v>28</v>
      </c>
      <c r="J67">
        <f t="shared" si="23"/>
        <v>4</v>
      </c>
    </row>
    <row r="68" spans="1:10" ht="15" customHeight="1">
      <c r="A68" s="29">
        <v>900905005</v>
      </c>
      <c r="B68" s="12" t="s">
        <v>93</v>
      </c>
      <c r="C68" s="53">
        <f t="shared" si="21"/>
        <v>54</v>
      </c>
      <c r="D68" s="15">
        <v>42</v>
      </c>
      <c r="E68" s="17">
        <v>12</v>
      </c>
      <c r="F68" s="37"/>
      <c r="H68">
        <f t="shared" si="22"/>
        <v>49</v>
      </c>
      <c r="J68">
        <f t="shared" si="23"/>
        <v>7</v>
      </c>
    </row>
    <row r="69" spans="1:6" ht="15" customHeight="1">
      <c r="A69" s="27" t="s">
        <v>94</v>
      </c>
      <c r="B69" s="28" t="s">
        <v>5</v>
      </c>
      <c r="C69" s="8">
        <f aca="true" t="shared" si="24" ref="C69:H69">SUM(C70:C74)</f>
        <v>619</v>
      </c>
      <c r="D69" s="8">
        <f t="shared" si="24"/>
        <v>533</v>
      </c>
      <c r="E69" s="51">
        <f t="shared" si="24"/>
        <v>86</v>
      </c>
      <c r="F69" s="44"/>
    </row>
    <row r="70" spans="1:10" ht="15" customHeight="1">
      <c r="A70" s="29">
        <v>900906001</v>
      </c>
      <c r="B70" s="12" t="s">
        <v>11</v>
      </c>
      <c r="C70" s="53">
        <f aca="true" t="shared" si="25" ref="C70:C75">SUM(D70,E70,F70)</f>
        <v>180</v>
      </c>
      <c r="D70" s="15">
        <v>159</v>
      </c>
      <c r="E70" s="17">
        <v>21</v>
      </c>
      <c r="F70" s="37"/>
      <c r="H70">
        <f aca="true" t="shared" si="26" ref="H70:H75">D70+J70</f>
        <v>185</v>
      </c>
      <c r="J70">
        <f aca="true" t="shared" si="27" ref="J70:J75">ROUND($D70*$J$5,0)</f>
        <v>26</v>
      </c>
    </row>
    <row r="71" spans="1:10" ht="15" customHeight="1">
      <c r="A71" s="29">
        <v>900906002</v>
      </c>
      <c r="B71" s="12" t="s">
        <v>95</v>
      </c>
      <c r="C71" s="53">
        <f t="shared" si="25"/>
        <v>159</v>
      </c>
      <c r="D71" s="15">
        <v>140</v>
      </c>
      <c r="E71" s="17">
        <v>19</v>
      </c>
      <c r="F71" s="37"/>
      <c r="H71">
        <f t="shared" si="26"/>
        <v>163</v>
      </c>
      <c r="J71">
        <f t="shared" si="27"/>
        <v>23</v>
      </c>
    </row>
    <row r="72" spans="1:10" ht="15" customHeight="1">
      <c r="A72" s="29">
        <v>900906003</v>
      </c>
      <c r="B72" s="12" t="s">
        <v>96</v>
      </c>
      <c r="C72" s="53">
        <f t="shared" si="25"/>
        <v>161</v>
      </c>
      <c r="D72" s="15">
        <v>138</v>
      </c>
      <c r="E72" s="17">
        <v>23</v>
      </c>
      <c r="F72" s="37"/>
      <c r="H72">
        <f t="shared" si="26"/>
        <v>160</v>
      </c>
      <c r="J72">
        <f t="shared" si="27"/>
        <v>22</v>
      </c>
    </row>
    <row r="73" spans="1:10" ht="15" customHeight="1">
      <c r="A73" s="29">
        <v>900906004</v>
      </c>
      <c r="B73" s="12" t="s">
        <v>97</v>
      </c>
      <c r="C73" s="53">
        <f t="shared" si="25"/>
        <v>83</v>
      </c>
      <c r="D73" s="15">
        <v>73</v>
      </c>
      <c r="E73" s="17">
        <v>10</v>
      </c>
      <c r="F73" s="37"/>
      <c r="H73">
        <f t="shared" si="26"/>
        <v>85</v>
      </c>
      <c r="J73">
        <f t="shared" si="27"/>
        <v>12</v>
      </c>
    </row>
    <row r="74" spans="1:10" ht="15" customHeight="1">
      <c r="A74" s="29">
        <v>900906006</v>
      </c>
      <c r="B74" s="12" t="s">
        <v>98</v>
      </c>
      <c r="C74" s="53">
        <f t="shared" si="25"/>
        <v>36</v>
      </c>
      <c r="D74" s="15">
        <v>23</v>
      </c>
      <c r="E74" s="17">
        <v>13</v>
      </c>
      <c r="F74" s="37"/>
      <c r="H74">
        <f t="shared" si="26"/>
        <v>27</v>
      </c>
      <c r="J74">
        <f t="shared" si="27"/>
        <v>4</v>
      </c>
    </row>
    <row r="75" spans="1:6" ht="15" customHeight="1">
      <c r="A75" s="27" t="s">
        <v>10</v>
      </c>
      <c r="B75" s="28" t="s">
        <v>5</v>
      </c>
      <c r="C75" s="8">
        <f aca="true" t="shared" si="28" ref="C75:H75">SUM(C76:C95)</f>
        <v>2735</v>
      </c>
      <c r="D75" s="8">
        <f t="shared" si="28"/>
        <v>2043</v>
      </c>
      <c r="E75" s="51">
        <f t="shared" si="28"/>
        <v>567</v>
      </c>
      <c r="F75" s="52">
        <f t="shared" si="28"/>
        <v>125</v>
      </c>
    </row>
    <row r="76" spans="1:10" ht="15" customHeight="1">
      <c r="A76" s="29">
        <v>900907001</v>
      </c>
      <c r="B76" s="12" t="s">
        <v>11</v>
      </c>
      <c r="C76" s="53">
        <f aca="true" t="shared" si="29" ref="C76:C95">SUM(D76,E76,F76)</f>
        <v>80</v>
      </c>
      <c r="D76" s="15">
        <v>49</v>
      </c>
      <c r="E76" s="17">
        <v>31</v>
      </c>
      <c r="F76" s="37"/>
      <c r="H76">
        <f aca="true" t="shared" si="30" ref="H76:H95">D76+J76</f>
        <v>57</v>
      </c>
      <c r="J76">
        <f aca="true" t="shared" si="31" ref="J76:J95">ROUND($D76*$J$5,0)</f>
        <v>8</v>
      </c>
    </row>
    <row r="77" spans="1:10" ht="15" customHeight="1">
      <c r="A77" s="29">
        <v>900907002</v>
      </c>
      <c r="B77" s="12" t="s">
        <v>13</v>
      </c>
      <c r="C77" s="53">
        <f t="shared" si="29"/>
        <v>94</v>
      </c>
      <c r="D77" s="15">
        <v>72</v>
      </c>
      <c r="E77" s="17">
        <v>22</v>
      </c>
      <c r="F77" s="37"/>
      <c r="H77">
        <f t="shared" si="30"/>
        <v>84</v>
      </c>
      <c r="J77">
        <f t="shared" si="31"/>
        <v>12</v>
      </c>
    </row>
    <row r="78" spans="1:10" ht="15" customHeight="1">
      <c r="A78" s="29">
        <v>900907003</v>
      </c>
      <c r="B78" s="12" t="s">
        <v>14</v>
      </c>
      <c r="C78" s="53">
        <f t="shared" si="29"/>
        <v>47</v>
      </c>
      <c r="D78" s="15">
        <v>34</v>
      </c>
      <c r="E78" s="17">
        <v>13</v>
      </c>
      <c r="F78" s="37"/>
      <c r="H78">
        <f t="shared" si="30"/>
        <v>40</v>
      </c>
      <c r="J78">
        <f t="shared" si="31"/>
        <v>6</v>
      </c>
    </row>
    <row r="79" spans="1:10" ht="15" customHeight="1">
      <c r="A79" s="29">
        <v>900907004</v>
      </c>
      <c r="B79" s="12" t="s">
        <v>15</v>
      </c>
      <c r="C79" s="53">
        <f t="shared" si="29"/>
        <v>164</v>
      </c>
      <c r="D79" s="15">
        <v>133</v>
      </c>
      <c r="E79" s="17">
        <v>31</v>
      </c>
      <c r="F79" s="37"/>
      <c r="H79">
        <f t="shared" si="30"/>
        <v>155</v>
      </c>
      <c r="J79">
        <f t="shared" si="31"/>
        <v>22</v>
      </c>
    </row>
    <row r="80" spans="1:10" ht="15" customHeight="1">
      <c r="A80" s="29">
        <v>900907005</v>
      </c>
      <c r="B80" s="12" t="s">
        <v>16</v>
      </c>
      <c r="C80" s="53">
        <f t="shared" si="29"/>
        <v>162</v>
      </c>
      <c r="D80" s="15">
        <v>131</v>
      </c>
      <c r="E80" s="17">
        <v>31</v>
      </c>
      <c r="F80" s="37"/>
      <c r="H80">
        <f t="shared" si="30"/>
        <v>152</v>
      </c>
      <c r="J80">
        <f t="shared" si="31"/>
        <v>21</v>
      </c>
    </row>
    <row r="81" spans="1:10" ht="15" customHeight="1">
      <c r="A81" s="29">
        <v>900907006</v>
      </c>
      <c r="B81" s="12" t="s">
        <v>17</v>
      </c>
      <c r="C81" s="53">
        <f t="shared" si="29"/>
        <v>168</v>
      </c>
      <c r="D81" s="15">
        <v>130</v>
      </c>
      <c r="E81" s="17">
        <v>38</v>
      </c>
      <c r="F81" s="37"/>
      <c r="H81">
        <f t="shared" si="30"/>
        <v>151</v>
      </c>
      <c r="J81">
        <f t="shared" si="31"/>
        <v>21</v>
      </c>
    </row>
    <row r="82" spans="1:10" ht="15" customHeight="1">
      <c r="A82" s="29">
        <v>900907007</v>
      </c>
      <c r="B82" s="12" t="s">
        <v>18</v>
      </c>
      <c r="C82" s="53">
        <f t="shared" si="29"/>
        <v>170</v>
      </c>
      <c r="D82" s="15">
        <v>132</v>
      </c>
      <c r="E82" s="17">
        <v>38</v>
      </c>
      <c r="F82" s="37"/>
      <c r="H82">
        <f t="shared" si="30"/>
        <v>153</v>
      </c>
      <c r="J82">
        <f t="shared" si="31"/>
        <v>21</v>
      </c>
    </row>
    <row r="83" spans="1:10" ht="15" customHeight="1">
      <c r="A83" s="29">
        <v>900907008</v>
      </c>
      <c r="B83" s="12" t="s">
        <v>19</v>
      </c>
      <c r="C83" s="53">
        <f t="shared" si="29"/>
        <v>146</v>
      </c>
      <c r="D83" s="15">
        <v>115</v>
      </c>
      <c r="E83" s="17">
        <v>31</v>
      </c>
      <c r="F83" s="37"/>
      <c r="H83">
        <f t="shared" si="30"/>
        <v>134</v>
      </c>
      <c r="J83">
        <f t="shared" si="31"/>
        <v>19</v>
      </c>
    </row>
    <row r="84" spans="1:10" ht="15" customHeight="1">
      <c r="A84" s="29">
        <v>900907009</v>
      </c>
      <c r="B84" s="12" t="s">
        <v>20</v>
      </c>
      <c r="C84" s="53">
        <f t="shared" si="29"/>
        <v>121</v>
      </c>
      <c r="D84" s="15">
        <v>95</v>
      </c>
      <c r="E84" s="17">
        <v>26</v>
      </c>
      <c r="F84" s="37"/>
      <c r="H84">
        <f t="shared" si="30"/>
        <v>110</v>
      </c>
      <c r="J84">
        <f t="shared" si="31"/>
        <v>15</v>
      </c>
    </row>
    <row r="85" spans="1:10" ht="15" customHeight="1">
      <c r="A85" s="29">
        <v>900907010</v>
      </c>
      <c r="B85" s="12" t="s">
        <v>21</v>
      </c>
      <c r="C85" s="53">
        <f t="shared" si="29"/>
        <v>127</v>
      </c>
      <c r="D85" s="15">
        <v>99</v>
      </c>
      <c r="E85" s="17">
        <v>28</v>
      </c>
      <c r="F85" s="37"/>
      <c r="H85">
        <f t="shared" si="30"/>
        <v>115</v>
      </c>
      <c r="J85">
        <f t="shared" si="31"/>
        <v>16</v>
      </c>
    </row>
    <row r="86" spans="1:10" ht="15" customHeight="1">
      <c r="A86" s="29">
        <v>900907011</v>
      </c>
      <c r="B86" s="12" t="s">
        <v>22</v>
      </c>
      <c r="C86" s="53">
        <f t="shared" si="29"/>
        <v>113</v>
      </c>
      <c r="D86" s="15">
        <v>86</v>
      </c>
      <c r="E86" s="17">
        <v>27</v>
      </c>
      <c r="F86" s="37"/>
      <c r="H86">
        <f t="shared" si="30"/>
        <v>100</v>
      </c>
      <c r="J86">
        <f t="shared" si="31"/>
        <v>14</v>
      </c>
    </row>
    <row r="87" spans="1:10" ht="15" customHeight="1">
      <c r="A87" s="29">
        <v>900907012</v>
      </c>
      <c r="B87" s="12" t="s">
        <v>23</v>
      </c>
      <c r="C87" s="53">
        <f t="shared" si="29"/>
        <v>135</v>
      </c>
      <c r="D87" s="15">
        <v>107</v>
      </c>
      <c r="E87" s="17">
        <v>28</v>
      </c>
      <c r="F87" s="37"/>
      <c r="H87">
        <f t="shared" si="30"/>
        <v>124</v>
      </c>
      <c r="J87">
        <f t="shared" si="31"/>
        <v>17</v>
      </c>
    </row>
    <row r="88" spans="1:10" ht="15" customHeight="1">
      <c r="A88" s="29">
        <v>900907013</v>
      </c>
      <c r="B88" s="12" t="s">
        <v>24</v>
      </c>
      <c r="C88" s="53">
        <f t="shared" si="29"/>
        <v>110</v>
      </c>
      <c r="D88" s="15">
        <v>86</v>
      </c>
      <c r="E88" s="17">
        <v>24</v>
      </c>
      <c r="F88" s="37"/>
      <c r="H88">
        <f t="shared" si="30"/>
        <v>100</v>
      </c>
      <c r="J88">
        <f t="shared" si="31"/>
        <v>14</v>
      </c>
    </row>
    <row r="89" spans="1:10" ht="15" customHeight="1">
      <c r="A89" s="29">
        <v>900907014</v>
      </c>
      <c r="B89" s="12" t="s">
        <v>25</v>
      </c>
      <c r="C89" s="53">
        <f t="shared" si="29"/>
        <v>192</v>
      </c>
      <c r="D89" s="15">
        <v>158</v>
      </c>
      <c r="E89" s="17">
        <v>34</v>
      </c>
      <c r="F89" s="37"/>
      <c r="H89">
        <f t="shared" si="30"/>
        <v>184</v>
      </c>
      <c r="J89">
        <f t="shared" si="31"/>
        <v>26</v>
      </c>
    </row>
    <row r="90" spans="1:10" ht="15" customHeight="1">
      <c r="A90" s="29">
        <v>900907015</v>
      </c>
      <c r="B90" s="12" t="s">
        <v>26</v>
      </c>
      <c r="C90" s="53">
        <f t="shared" si="29"/>
        <v>147</v>
      </c>
      <c r="D90" s="15">
        <v>120</v>
      </c>
      <c r="E90" s="17">
        <v>27</v>
      </c>
      <c r="F90" s="37"/>
      <c r="H90">
        <f t="shared" si="30"/>
        <v>139</v>
      </c>
      <c r="J90">
        <f t="shared" si="31"/>
        <v>19</v>
      </c>
    </row>
    <row r="91" spans="1:10" ht="15" customHeight="1">
      <c r="A91" s="29">
        <v>900907016</v>
      </c>
      <c r="B91" s="12" t="s">
        <v>27</v>
      </c>
      <c r="C91" s="53">
        <f t="shared" si="29"/>
        <v>154</v>
      </c>
      <c r="D91" s="15">
        <v>119</v>
      </c>
      <c r="E91" s="17">
        <v>35</v>
      </c>
      <c r="F91" s="37"/>
      <c r="H91">
        <f t="shared" si="30"/>
        <v>138</v>
      </c>
      <c r="J91">
        <f t="shared" si="31"/>
        <v>19</v>
      </c>
    </row>
    <row r="92" spans="1:10" ht="15" customHeight="1">
      <c r="A92" s="29">
        <v>900907017</v>
      </c>
      <c r="B92" s="12" t="s">
        <v>28</v>
      </c>
      <c r="C92" s="53">
        <f t="shared" si="29"/>
        <v>274</v>
      </c>
      <c r="D92" s="15">
        <v>118</v>
      </c>
      <c r="E92" s="17">
        <v>31</v>
      </c>
      <c r="F92" s="37">
        <v>125</v>
      </c>
      <c r="H92">
        <f t="shared" si="30"/>
        <v>137</v>
      </c>
      <c r="J92">
        <f t="shared" si="31"/>
        <v>19</v>
      </c>
    </row>
    <row r="93" spans="1:10" ht="15" customHeight="1">
      <c r="A93" s="29">
        <v>900907018</v>
      </c>
      <c r="B93" s="12" t="s">
        <v>29</v>
      </c>
      <c r="C93" s="53">
        <f t="shared" si="29"/>
        <v>88</v>
      </c>
      <c r="D93" s="15">
        <v>70</v>
      </c>
      <c r="E93" s="17">
        <v>18</v>
      </c>
      <c r="F93" s="37"/>
      <c r="H93">
        <f t="shared" si="30"/>
        <v>81</v>
      </c>
      <c r="J93">
        <f t="shared" si="31"/>
        <v>11</v>
      </c>
    </row>
    <row r="94" spans="1:10" ht="15" customHeight="1">
      <c r="A94" s="29">
        <v>900907019</v>
      </c>
      <c r="B94" s="12" t="s">
        <v>30</v>
      </c>
      <c r="C94" s="53">
        <f t="shared" si="29"/>
        <v>118</v>
      </c>
      <c r="D94" s="15">
        <v>89</v>
      </c>
      <c r="E94" s="17">
        <v>29</v>
      </c>
      <c r="F94" s="37"/>
      <c r="H94">
        <f t="shared" si="30"/>
        <v>103</v>
      </c>
      <c r="J94">
        <f t="shared" si="31"/>
        <v>14</v>
      </c>
    </row>
    <row r="95" spans="1:10" ht="15" customHeight="1">
      <c r="A95" s="29">
        <v>900907020</v>
      </c>
      <c r="B95" s="12" t="s">
        <v>31</v>
      </c>
      <c r="C95" s="53">
        <f t="shared" si="29"/>
        <v>125</v>
      </c>
      <c r="D95" s="15">
        <v>100</v>
      </c>
      <c r="E95" s="17">
        <v>25</v>
      </c>
      <c r="F95" s="37"/>
      <c r="H95">
        <f t="shared" si="30"/>
        <v>116</v>
      </c>
      <c r="J95">
        <f t="shared" si="31"/>
        <v>16</v>
      </c>
    </row>
    <row r="96" spans="1:6" ht="15" customHeight="1">
      <c r="A96" s="27" t="s">
        <v>99</v>
      </c>
      <c r="B96" s="28" t="s">
        <v>5</v>
      </c>
      <c r="C96" s="8">
        <f aca="true" t="shared" si="32" ref="C96:H96">SUM(C97:C107)</f>
        <v>3053</v>
      </c>
      <c r="D96" s="8">
        <f t="shared" si="32"/>
        <v>2177</v>
      </c>
      <c r="E96" s="51">
        <f t="shared" si="32"/>
        <v>350</v>
      </c>
      <c r="F96" s="52">
        <f t="shared" si="32"/>
        <v>526</v>
      </c>
    </row>
    <row r="97" spans="1:10" ht="15" customHeight="1">
      <c r="A97" s="29">
        <v>900908001</v>
      </c>
      <c r="B97" s="12" t="s">
        <v>11</v>
      </c>
      <c r="C97" s="53">
        <f aca="true" t="shared" si="33" ref="C97:C107">SUM(D97,E97,F97)</f>
        <v>116</v>
      </c>
      <c r="D97" s="15">
        <v>89</v>
      </c>
      <c r="E97" s="17">
        <v>27</v>
      </c>
      <c r="F97" s="37"/>
      <c r="H97">
        <f aca="true" t="shared" si="34" ref="H97:H107">D97+J97</f>
        <v>103</v>
      </c>
      <c r="J97">
        <f aca="true" t="shared" si="35" ref="J97:J107">ROUND($D97*$J$5,0)</f>
        <v>14</v>
      </c>
    </row>
    <row r="98" spans="1:10" ht="15" customHeight="1">
      <c r="A98" s="29">
        <v>900908002</v>
      </c>
      <c r="B98" s="12" t="s">
        <v>100</v>
      </c>
      <c r="C98" s="53">
        <f t="shared" si="33"/>
        <v>384</v>
      </c>
      <c r="D98" s="15">
        <v>346</v>
      </c>
      <c r="E98" s="17">
        <v>38</v>
      </c>
      <c r="F98" s="37"/>
      <c r="H98">
        <f t="shared" si="34"/>
        <v>402</v>
      </c>
      <c r="J98">
        <f t="shared" si="35"/>
        <v>56</v>
      </c>
    </row>
    <row r="99" spans="1:10" ht="15" customHeight="1">
      <c r="A99" s="29">
        <v>900908003</v>
      </c>
      <c r="B99" s="12" t="s">
        <v>101</v>
      </c>
      <c r="C99" s="53">
        <f t="shared" si="33"/>
        <v>587</v>
      </c>
      <c r="D99" s="15">
        <v>286</v>
      </c>
      <c r="E99" s="17">
        <v>40</v>
      </c>
      <c r="F99" s="37">
        <v>261</v>
      </c>
      <c r="H99">
        <f t="shared" si="34"/>
        <v>332</v>
      </c>
      <c r="J99">
        <f t="shared" si="35"/>
        <v>46</v>
      </c>
    </row>
    <row r="100" spans="1:10" ht="15" customHeight="1">
      <c r="A100" s="29">
        <v>900908004</v>
      </c>
      <c r="B100" s="12" t="s">
        <v>102</v>
      </c>
      <c r="C100" s="53">
        <f t="shared" si="33"/>
        <v>304</v>
      </c>
      <c r="D100" s="15">
        <v>261</v>
      </c>
      <c r="E100" s="17">
        <v>43</v>
      </c>
      <c r="F100" s="37"/>
      <c r="H100">
        <f t="shared" si="34"/>
        <v>303</v>
      </c>
      <c r="J100">
        <f t="shared" si="35"/>
        <v>42</v>
      </c>
    </row>
    <row r="101" spans="1:10" ht="15" customHeight="1">
      <c r="A101" s="29">
        <v>900908005</v>
      </c>
      <c r="B101" s="12" t="s">
        <v>103</v>
      </c>
      <c r="C101" s="53">
        <f t="shared" si="33"/>
        <v>211</v>
      </c>
      <c r="D101" s="15">
        <v>184</v>
      </c>
      <c r="E101" s="17">
        <v>27</v>
      </c>
      <c r="F101" s="37"/>
      <c r="H101">
        <f t="shared" si="34"/>
        <v>214</v>
      </c>
      <c r="J101">
        <f t="shared" si="35"/>
        <v>30</v>
      </c>
    </row>
    <row r="102" spans="1:10" ht="15" customHeight="1">
      <c r="A102" s="29">
        <v>900908006</v>
      </c>
      <c r="B102" s="12" t="s">
        <v>104</v>
      </c>
      <c r="C102" s="53">
        <f t="shared" si="33"/>
        <v>233</v>
      </c>
      <c r="D102" s="15">
        <v>153</v>
      </c>
      <c r="E102" s="17">
        <v>30</v>
      </c>
      <c r="F102" s="37">
        <v>50</v>
      </c>
      <c r="H102">
        <f t="shared" si="34"/>
        <v>178</v>
      </c>
      <c r="J102">
        <f t="shared" si="35"/>
        <v>25</v>
      </c>
    </row>
    <row r="103" spans="1:10" ht="15" customHeight="1">
      <c r="A103" s="29">
        <v>900908007</v>
      </c>
      <c r="B103" s="12" t="s">
        <v>105</v>
      </c>
      <c r="C103" s="53">
        <f t="shared" si="33"/>
        <v>479</v>
      </c>
      <c r="D103" s="15">
        <v>228</v>
      </c>
      <c r="E103" s="17">
        <v>36</v>
      </c>
      <c r="F103" s="37">
        <v>215</v>
      </c>
      <c r="H103">
        <f t="shared" si="34"/>
        <v>265</v>
      </c>
      <c r="J103">
        <f t="shared" si="35"/>
        <v>37</v>
      </c>
    </row>
    <row r="104" spans="1:10" ht="15" customHeight="1">
      <c r="A104" s="29">
        <v>900908008</v>
      </c>
      <c r="B104" s="12" t="s">
        <v>106</v>
      </c>
      <c r="C104" s="53">
        <f t="shared" si="33"/>
        <v>184</v>
      </c>
      <c r="D104" s="15">
        <v>156</v>
      </c>
      <c r="E104" s="17">
        <v>28</v>
      </c>
      <c r="F104" s="37"/>
      <c r="H104">
        <f t="shared" si="34"/>
        <v>181</v>
      </c>
      <c r="J104">
        <f t="shared" si="35"/>
        <v>25</v>
      </c>
    </row>
    <row r="105" spans="1:10" ht="15" customHeight="1">
      <c r="A105" s="29">
        <v>900908009</v>
      </c>
      <c r="B105" s="12" t="s">
        <v>107</v>
      </c>
      <c r="C105" s="53">
        <f t="shared" si="33"/>
        <v>148</v>
      </c>
      <c r="D105" s="15">
        <v>124</v>
      </c>
      <c r="E105" s="17">
        <v>24</v>
      </c>
      <c r="F105" s="37"/>
      <c r="H105">
        <f t="shared" si="34"/>
        <v>144</v>
      </c>
      <c r="J105">
        <f t="shared" si="35"/>
        <v>20</v>
      </c>
    </row>
    <row r="106" spans="1:10" ht="15" customHeight="1">
      <c r="A106" s="29">
        <v>900908010</v>
      </c>
      <c r="B106" s="12" t="s">
        <v>108</v>
      </c>
      <c r="C106" s="53">
        <f t="shared" si="33"/>
        <v>111</v>
      </c>
      <c r="D106" s="15">
        <v>90</v>
      </c>
      <c r="E106" s="17">
        <v>21</v>
      </c>
      <c r="F106" s="37"/>
      <c r="H106">
        <f t="shared" si="34"/>
        <v>105</v>
      </c>
      <c r="J106">
        <f t="shared" si="35"/>
        <v>15</v>
      </c>
    </row>
    <row r="107" spans="1:10" ht="15" customHeight="1">
      <c r="A107" s="29">
        <v>900908011</v>
      </c>
      <c r="B107" s="12" t="s">
        <v>109</v>
      </c>
      <c r="C107" s="53">
        <f t="shared" si="33"/>
        <v>296</v>
      </c>
      <c r="D107" s="15">
        <v>260</v>
      </c>
      <c r="E107" s="17">
        <v>36</v>
      </c>
      <c r="F107" s="37"/>
      <c r="H107">
        <f t="shared" si="34"/>
        <v>302</v>
      </c>
      <c r="J107">
        <f t="shared" si="35"/>
        <v>42</v>
      </c>
    </row>
    <row r="108" spans="1:6" ht="15" customHeight="1">
      <c r="A108" s="27" t="s">
        <v>110</v>
      </c>
      <c r="B108" s="28" t="s">
        <v>5</v>
      </c>
      <c r="C108" s="8">
        <f aca="true" t="shared" si="36" ref="C108:H108">SUM(C109:C122)</f>
        <v>2125</v>
      </c>
      <c r="D108" s="8">
        <f t="shared" si="36"/>
        <v>1794</v>
      </c>
      <c r="E108" s="51">
        <f t="shared" si="36"/>
        <v>331</v>
      </c>
      <c r="F108" s="52"/>
    </row>
    <row r="109" spans="1:10" ht="15" customHeight="1">
      <c r="A109" s="29">
        <v>900909001</v>
      </c>
      <c r="B109" s="12" t="s">
        <v>11</v>
      </c>
      <c r="C109" s="53">
        <f aca="true" t="shared" si="37" ref="C109:C122">SUM(D109,E109,F109)</f>
        <v>147</v>
      </c>
      <c r="D109" s="15">
        <v>123</v>
      </c>
      <c r="E109" s="17">
        <v>24</v>
      </c>
      <c r="F109" s="37"/>
      <c r="H109">
        <f aca="true" t="shared" si="38" ref="H109:H122">D109+J109</f>
        <v>143</v>
      </c>
      <c r="J109">
        <f aca="true" t="shared" si="39" ref="J109:J122">ROUND($D109*$J$5,0)</f>
        <v>20</v>
      </c>
    </row>
    <row r="110" spans="1:10" ht="15" customHeight="1">
      <c r="A110" s="29">
        <v>900909002</v>
      </c>
      <c r="B110" s="12" t="s">
        <v>111</v>
      </c>
      <c r="C110" s="53">
        <f t="shared" si="37"/>
        <v>123</v>
      </c>
      <c r="D110" s="15">
        <v>113</v>
      </c>
      <c r="E110" s="17">
        <v>10</v>
      </c>
      <c r="F110" s="37"/>
      <c r="H110">
        <f t="shared" si="38"/>
        <v>131</v>
      </c>
      <c r="J110">
        <f t="shared" si="39"/>
        <v>18</v>
      </c>
    </row>
    <row r="111" spans="1:10" ht="15" customHeight="1">
      <c r="A111" s="29">
        <v>900909003</v>
      </c>
      <c r="B111" s="12" t="s">
        <v>112</v>
      </c>
      <c r="C111" s="53">
        <f t="shared" si="37"/>
        <v>136</v>
      </c>
      <c r="D111" s="15">
        <v>113</v>
      </c>
      <c r="E111" s="17">
        <v>23</v>
      </c>
      <c r="F111" s="37"/>
      <c r="H111">
        <f t="shared" si="38"/>
        <v>131</v>
      </c>
      <c r="J111">
        <f t="shared" si="39"/>
        <v>18</v>
      </c>
    </row>
    <row r="112" spans="1:10" ht="15" customHeight="1">
      <c r="A112" s="29">
        <v>900909004</v>
      </c>
      <c r="B112" s="12" t="s">
        <v>113</v>
      </c>
      <c r="C112" s="53">
        <f t="shared" si="37"/>
        <v>159</v>
      </c>
      <c r="D112" s="15">
        <v>146</v>
      </c>
      <c r="E112" s="17">
        <v>13</v>
      </c>
      <c r="F112" s="37"/>
      <c r="H112">
        <f t="shared" si="38"/>
        <v>170</v>
      </c>
      <c r="J112">
        <f t="shared" si="39"/>
        <v>24</v>
      </c>
    </row>
    <row r="113" spans="1:10" ht="15" customHeight="1">
      <c r="A113" s="29">
        <v>900909005</v>
      </c>
      <c r="B113" s="12" t="s">
        <v>114</v>
      </c>
      <c r="C113" s="53">
        <f t="shared" si="37"/>
        <v>245</v>
      </c>
      <c r="D113" s="15">
        <v>207</v>
      </c>
      <c r="E113" s="17">
        <v>38</v>
      </c>
      <c r="F113" s="37"/>
      <c r="H113">
        <f t="shared" si="38"/>
        <v>241</v>
      </c>
      <c r="J113">
        <f t="shared" si="39"/>
        <v>34</v>
      </c>
    </row>
    <row r="114" spans="1:10" ht="15" customHeight="1">
      <c r="A114" s="29">
        <v>900909006</v>
      </c>
      <c r="B114" s="12" t="s">
        <v>115</v>
      </c>
      <c r="C114" s="53">
        <f t="shared" si="37"/>
        <v>174</v>
      </c>
      <c r="D114" s="15">
        <v>149</v>
      </c>
      <c r="E114" s="17">
        <v>25</v>
      </c>
      <c r="F114" s="37"/>
      <c r="H114">
        <f t="shared" si="38"/>
        <v>173</v>
      </c>
      <c r="J114">
        <f t="shared" si="39"/>
        <v>24</v>
      </c>
    </row>
    <row r="115" spans="1:10" ht="15" customHeight="1">
      <c r="A115" s="29">
        <v>900909007</v>
      </c>
      <c r="B115" s="12" t="s">
        <v>116</v>
      </c>
      <c r="C115" s="53">
        <f t="shared" si="37"/>
        <v>180</v>
      </c>
      <c r="D115" s="15">
        <v>136</v>
      </c>
      <c r="E115" s="17">
        <v>44</v>
      </c>
      <c r="F115" s="37"/>
      <c r="H115">
        <f t="shared" si="38"/>
        <v>158</v>
      </c>
      <c r="J115">
        <f t="shared" si="39"/>
        <v>22</v>
      </c>
    </row>
    <row r="116" spans="1:10" ht="15" customHeight="1">
      <c r="A116" s="29">
        <v>900909008</v>
      </c>
      <c r="B116" s="12" t="s">
        <v>117</v>
      </c>
      <c r="C116" s="53">
        <f t="shared" si="37"/>
        <v>129</v>
      </c>
      <c r="D116" s="15">
        <v>106</v>
      </c>
      <c r="E116" s="17">
        <v>23</v>
      </c>
      <c r="F116" s="37"/>
      <c r="H116">
        <f t="shared" si="38"/>
        <v>123</v>
      </c>
      <c r="J116">
        <f t="shared" si="39"/>
        <v>17</v>
      </c>
    </row>
    <row r="117" spans="1:10" ht="15" customHeight="1">
      <c r="A117" s="29">
        <v>900909009</v>
      </c>
      <c r="B117" s="12" t="s">
        <v>118</v>
      </c>
      <c r="C117" s="53">
        <f t="shared" si="37"/>
        <v>125</v>
      </c>
      <c r="D117" s="15">
        <v>108</v>
      </c>
      <c r="E117" s="17">
        <v>17</v>
      </c>
      <c r="F117" s="37"/>
      <c r="H117">
        <f t="shared" si="38"/>
        <v>126</v>
      </c>
      <c r="J117">
        <f t="shared" si="39"/>
        <v>18</v>
      </c>
    </row>
    <row r="118" spans="1:10" ht="15" customHeight="1">
      <c r="A118" s="29">
        <v>900909010</v>
      </c>
      <c r="B118" s="12" t="s">
        <v>119</v>
      </c>
      <c r="C118" s="53">
        <f t="shared" si="37"/>
        <v>195</v>
      </c>
      <c r="D118" s="15">
        <v>157</v>
      </c>
      <c r="E118" s="17">
        <v>38</v>
      </c>
      <c r="F118" s="37"/>
      <c r="H118">
        <f t="shared" si="38"/>
        <v>182</v>
      </c>
      <c r="J118">
        <f t="shared" si="39"/>
        <v>25</v>
      </c>
    </row>
    <row r="119" spans="1:10" ht="15" customHeight="1">
      <c r="A119" s="29">
        <v>900909011</v>
      </c>
      <c r="B119" s="12" t="s">
        <v>120</v>
      </c>
      <c r="C119" s="53">
        <f t="shared" si="37"/>
        <v>163</v>
      </c>
      <c r="D119" s="15">
        <v>148</v>
      </c>
      <c r="E119" s="17">
        <v>15</v>
      </c>
      <c r="F119" s="37"/>
      <c r="H119">
        <f t="shared" si="38"/>
        <v>172</v>
      </c>
      <c r="J119">
        <f t="shared" si="39"/>
        <v>24</v>
      </c>
    </row>
    <row r="120" spans="1:10" ht="15" customHeight="1">
      <c r="A120" s="29">
        <v>900909012</v>
      </c>
      <c r="B120" s="12" t="s">
        <v>121</v>
      </c>
      <c r="C120" s="53">
        <f t="shared" si="37"/>
        <v>150</v>
      </c>
      <c r="D120" s="15">
        <v>121</v>
      </c>
      <c r="E120" s="17">
        <v>29</v>
      </c>
      <c r="F120" s="37"/>
      <c r="H120">
        <f t="shared" si="38"/>
        <v>141</v>
      </c>
      <c r="J120">
        <f t="shared" si="39"/>
        <v>20</v>
      </c>
    </row>
    <row r="121" spans="1:10" ht="15" customHeight="1">
      <c r="A121" s="29">
        <v>900909013</v>
      </c>
      <c r="B121" s="12" t="s">
        <v>122</v>
      </c>
      <c r="C121" s="53">
        <f t="shared" si="37"/>
        <v>178</v>
      </c>
      <c r="D121" s="15">
        <v>151</v>
      </c>
      <c r="E121" s="17">
        <v>27</v>
      </c>
      <c r="F121" s="37"/>
      <c r="H121">
        <f t="shared" si="38"/>
        <v>175</v>
      </c>
      <c r="J121">
        <f t="shared" si="39"/>
        <v>24</v>
      </c>
    </row>
    <row r="122" spans="1:10" ht="15" customHeight="1">
      <c r="A122" s="29">
        <v>900909014</v>
      </c>
      <c r="B122" s="12" t="s">
        <v>123</v>
      </c>
      <c r="C122" s="53">
        <f t="shared" si="37"/>
        <v>21</v>
      </c>
      <c r="D122" s="15">
        <v>16</v>
      </c>
      <c r="E122" s="17">
        <v>5</v>
      </c>
      <c r="F122" s="37"/>
      <c r="H122">
        <f t="shared" si="38"/>
        <v>19</v>
      </c>
      <c r="J122">
        <f t="shared" si="39"/>
        <v>3</v>
      </c>
    </row>
    <row r="123" spans="1:6" ht="15" customHeight="1">
      <c r="A123" s="27" t="s">
        <v>124</v>
      </c>
      <c r="B123" s="28" t="s">
        <v>5</v>
      </c>
      <c r="C123" s="8">
        <f aca="true" t="shared" si="40" ref="C123:H123">SUM(C124:C137)</f>
        <v>1613</v>
      </c>
      <c r="D123" s="8">
        <f t="shared" si="40"/>
        <v>1291</v>
      </c>
      <c r="E123" s="51">
        <f t="shared" si="40"/>
        <v>322</v>
      </c>
      <c r="F123" s="44"/>
    </row>
    <row r="124" spans="1:10" ht="15" customHeight="1">
      <c r="A124" s="29">
        <v>900910001</v>
      </c>
      <c r="B124" s="12" t="s">
        <v>11</v>
      </c>
      <c r="C124" s="53">
        <f aca="true" t="shared" si="41" ref="C124:C137">SUM(D124,E124,F124)</f>
        <v>91</v>
      </c>
      <c r="D124" s="15">
        <v>69</v>
      </c>
      <c r="E124" s="17">
        <v>22</v>
      </c>
      <c r="F124" s="37"/>
      <c r="H124">
        <f aca="true" t="shared" si="42" ref="H124:H137">D124+J124</f>
        <v>80</v>
      </c>
      <c r="J124">
        <f aca="true" t="shared" si="43" ref="J124:J137">ROUND($D124*$J$5,0)</f>
        <v>11</v>
      </c>
    </row>
    <row r="125" spans="1:10" ht="15" customHeight="1">
      <c r="A125" s="29">
        <v>900910002</v>
      </c>
      <c r="B125" s="12" t="s">
        <v>125</v>
      </c>
      <c r="C125" s="53">
        <f t="shared" si="41"/>
        <v>95</v>
      </c>
      <c r="D125" s="15">
        <v>75</v>
      </c>
      <c r="E125" s="17">
        <v>20</v>
      </c>
      <c r="F125" s="37"/>
      <c r="H125">
        <f t="shared" si="42"/>
        <v>87</v>
      </c>
      <c r="J125">
        <f t="shared" si="43"/>
        <v>12</v>
      </c>
    </row>
    <row r="126" spans="1:10" ht="15" customHeight="1">
      <c r="A126" s="29">
        <v>900910003</v>
      </c>
      <c r="B126" s="12" t="s">
        <v>126</v>
      </c>
      <c r="C126" s="53">
        <f t="shared" si="41"/>
        <v>74</v>
      </c>
      <c r="D126" s="15">
        <v>60</v>
      </c>
      <c r="E126" s="17">
        <v>14</v>
      </c>
      <c r="F126" s="37"/>
      <c r="H126">
        <f t="shared" si="42"/>
        <v>70</v>
      </c>
      <c r="J126">
        <f t="shared" si="43"/>
        <v>10</v>
      </c>
    </row>
    <row r="127" spans="1:10" ht="15" customHeight="1">
      <c r="A127" s="29">
        <v>900910004</v>
      </c>
      <c r="B127" s="12" t="s">
        <v>127</v>
      </c>
      <c r="C127" s="53">
        <f t="shared" si="41"/>
        <v>156</v>
      </c>
      <c r="D127" s="15">
        <v>125</v>
      </c>
      <c r="E127" s="17">
        <v>31</v>
      </c>
      <c r="F127" s="37"/>
      <c r="H127">
        <f t="shared" si="42"/>
        <v>145</v>
      </c>
      <c r="J127">
        <f t="shared" si="43"/>
        <v>20</v>
      </c>
    </row>
    <row r="128" spans="1:10" ht="15" customHeight="1">
      <c r="A128" s="29">
        <v>900910005</v>
      </c>
      <c r="B128" s="12" t="s">
        <v>128</v>
      </c>
      <c r="C128" s="53">
        <f t="shared" si="41"/>
        <v>114</v>
      </c>
      <c r="D128" s="15">
        <v>94</v>
      </c>
      <c r="E128" s="17">
        <v>20</v>
      </c>
      <c r="F128" s="37"/>
      <c r="H128">
        <f t="shared" si="42"/>
        <v>109</v>
      </c>
      <c r="J128">
        <f t="shared" si="43"/>
        <v>15</v>
      </c>
    </row>
    <row r="129" spans="1:10" ht="15" customHeight="1">
      <c r="A129" s="29">
        <v>900910006</v>
      </c>
      <c r="B129" s="12" t="s">
        <v>129</v>
      </c>
      <c r="C129" s="53">
        <f t="shared" si="41"/>
        <v>105</v>
      </c>
      <c r="D129" s="15">
        <v>80</v>
      </c>
      <c r="E129" s="17">
        <v>25</v>
      </c>
      <c r="F129" s="37"/>
      <c r="H129">
        <f t="shared" si="42"/>
        <v>93</v>
      </c>
      <c r="J129">
        <f t="shared" si="43"/>
        <v>13</v>
      </c>
    </row>
    <row r="130" spans="1:10" ht="15" customHeight="1">
      <c r="A130" s="29">
        <v>900910007</v>
      </c>
      <c r="B130" s="12" t="s">
        <v>130</v>
      </c>
      <c r="C130" s="53">
        <f t="shared" si="41"/>
        <v>125</v>
      </c>
      <c r="D130" s="15">
        <v>100</v>
      </c>
      <c r="E130" s="17">
        <v>25</v>
      </c>
      <c r="F130" s="37"/>
      <c r="H130">
        <f t="shared" si="42"/>
        <v>116</v>
      </c>
      <c r="J130">
        <f t="shared" si="43"/>
        <v>16</v>
      </c>
    </row>
    <row r="131" spans="1:10" ht="15" customHeight="1">
      <c r="A131" s="29">
        <v>900910008</v>
      </c>
      <c r="B131" s="12" t="s">
        <v>131</v>
      </c>
      <c r="C131" s="53">
        <f t="shared" si="41"/>
        <v>117</v>
      </c>
      <c r="D131" s="15">
        <v>95</v>
      </c>
      <c r="E131" s="17">
        <v>22</v>
      </c>
      <c r="F131" s="37"/>
      <c r="H131">
        <f t="shared" si="42"/>
        <v>110</v>
      </c>
      <c r="J131">
        <f t="shared" si="43"/>
        <v>15</v>
      </c>
    </row>
    <row r="132" spans="1:10" ht="15" customHeight="1">
      <c r="A132" s="29">
        <v>900910009</v>
      </c>
      <c r="B132" s="12" t="s">
        <v>132</v>
      </c>
      <c r="C132" s="53">
        <f t="shared" si="41"/>
        <v>139</v>
      </c>
      <c r="D132" s="15">
        <v>112</v>
      </c>
      <c r="E132" s="17">
        <v>27</v>
      </c>
      <c r="F132" s="37"/>
      <c r="H132">
        <f t="shared" si="42"/>
        <v>130</v>
      </c>
      <c r="J132">
        <f t="shared" si="43"/>
        <v>18</v>
      </c>
    </row>
    <row r="133" spans="1:10" ht="15" customHeight="1">
      <c r="A133" s="29">
        <v>900910010</v>
      </c>
      <c r="B133" s="12" t="s">
        <v>133</v>
      </c>
      <c r="C133" s="53">
        <f t="shared" si="41"/>
        <v>162</v>
      </c>
      <c r="D133" s="15">
        <v>133</v>
      </c>
      <c r="E133" s="17">
        <v>29</v>
      </c>
      <c r="F133" s="37"/>
      <c r="H133">
        <f t="shared" si="42"/>
        <v>155</v>
      </c>
      <c r="J133">
        <f t="shared" si="43"/>
        <v>22</v>
      </c>
    </row>
    <row r="134" spans="1:10" ht="15" customHeight="1">
      <c r="A134" s="29">
        <v>900910011</v>
      </c>
      <c r="B134" s="12" t="s">
        <v>134</v>
      </c>
      <c r="C134" s="53">
        <f t="shared" si="41"/>
        <v>159</v>
      </c>
      <c r="D134" s="15">
        <v>132</v>
      </c>
      <c r="E134" s="17">
        <v>27</v>
      </c>
      <c r="F134" s="37"/>
      <c r="H134">
        <f t="shared" si="42"/>
        <v>153</v>
      </c>
      <c r="J134">
        <f t="shared" si="43"/>
        <v>21</v>
      </c>
    </row>
    <row r="135" spans="1:10" ht="15" customHeight="1">
      <c r="A135" s="29">
        <v>900910012</v>
      </c>
      <c r="B135" s="12" t="s">
        <v>135</v>
      </c>
      <c r="C135" s="53">
        <f t="shared" si="41"/>
        <v>123</v>
      </c>
      <c r="D135" s="15">
        <v>99</v>
      </c>
      <c r="E135" s="17">
        <v>24</v>
      </c>
      <c r="F135" s="37"/>
      <c r="H135">
        <f t="shared" si="42"/>
        <v>115</v>
      </c>
      <c r="J135">
        <f t="shared" si="43"/>
        <v>16</v>
      </c>
    </row>
    <row r="136" spans="1:10" ht="15" customHeight="1">
      <c r="A136" s="29">
        <v>900910013</v>
      </c>
      <c r="B136" s="12" t="s">
        <v>136</v>
      </c>
      <c r="C136" s="53">
        <f t="shared" si="41"/>
        <v>90</v>
      </c>
      <c r="D136" s="15">
        <v>69</v>
      </c>
      <c r="E136" s="17">
        <v>21</v>
      </c>
      <c r="F136" s="37"/>
      <c r="H136">
        <f t="shared" si="42"/>
        <v>80</v>
      </c>
      <c r="J136">
        <f t="shared" si="43"/>
        <v>11</v>
      </c>
    </row>
    <row r="137" spans="1:10" ht="15" customHeight="1">
      <c r="A137" s="29">
        <v>900910014</v>
      </c>
      <c r="B137" s="12" t="s">
        <v>137</v>
      </c>
      <c r="C137" s="53">
        <f t="shared" si="41"/>
        <v>63</v>
      </c>
      <c r="D137" s="15">
        <v>48</v>
      </c>
      <c r="E137" s="17">
        <v>15</v>
      </c>
      <c r="F137" s="37"/>
      <c r="H137">
        <f t="shared" si="42"/>
        <v>56</v>
      </c>
      <c r="J137">
        <f t="shared" si="43"/>
        <v>8</v>
      </c>
    </row>
    <row r="138" spans="1:6" ht="15" customHeight="1">
      <c r="A138" s="27" t="s">
        <v>138</v>
      </c>
      <c r="B138" s="28" t="s">
        <v>5</v>
      </c>
      <c r="C138" s="8">
        <f aca="true" t="shared" si="44" ref="C138:H138">SUM(C139:C151)</f>
        <v>1804</v>
      </c>
      <c r="D138" s="8">
        <f t="shared" si="44"/>
        <v>1093</v>
      </c>
      <c r="E138" s="51">
        <f t="shared" si="44"/>
        <v>251</v>
      </c>
      <c r="F138" s="52">
        <f t="shared" si="44"/>
        <v>460</v>
      </c>
    </row>
    <row r="139" spans="1:10" ht="15" customHeight="1">
      <c r="A139" s="29">
        <v>900911001</v>
      </c>
      <c r="B139" s="12" t="s">
        <v>11</v>
      </c>
      <c r="C139" s="53">
        <f aca="true" t="shared" si="45" ref="C139:C151">SUM(D139,E139,F139)</f>
        <v>90</v>
      </c>
      <c r="D139" s="15">
        <v>64</v>
      </c>
      <c r="E139" s="17">
        <v>26</v>
      </c>
      <c r="F139" s="37"/>
      <c r="H139">
        <f aca="true" t="shared" si="46" ref="H139:H151">D139+J139</f>
        <v>74</v>
      </c>
      <c r="J139">
        <f aca="true" t="shared" si="47" ref="J139:J151">ROUND($D139*$J$5,0)</f>
        <v>10</v>
      </c>
    </row>
    <row r="140" spans="1:10" ht="15" customHeight="1">
      <c r="A140" s="29">
        <v>900911002</v>
      </c>
      <c r="B140" s="12" t="s">
        <v>139</v>
      </c>
      <c r="C140" s="53">
        <f t="shared" si="45"/>
        <v>114</v>
      </c>
      <c r="D140" s="15">
        <v>99</v>
      </c>
      <c r="E140" s="17">
        <v>15</v>
      </c>
      <c r="F140" s="37"/>
      <c r="H140">
        <f t="shared" si="46"/>
        <v>115</v>
      </c>
      <c r="J140">
        <f t="shared" si="47"/>
        <v>16</v>
      </c>
    </row>
    <row r="141" spans="1:10" ht="15" customHeight="1">
      <c r="A141" s="29">
        <v>900911003</v>
      </c>
      <c r="B141" s="12" t="s">
        <v>140</v>
      </c>
      <c r="C141" s="53">
        <f t="shared" si="45"/>
        <v>333</v>
      </c>
      <c r="D141" s="15">
        <v>94</v>
      </c>
      <c r="E141" s="17">
        <v>20</v>
      </c>
      <c r="F141" s="37">
        <v>219</v>
      </c>
      <c r="H141">
        <f t="shared" si="46"/>
        <v>109</v>
      </c>
      <c r="J141">
        <f t="shared" si="47"/>
        <v>15</v>
      </c>
    </row>
    <row r="142" spans="1:10" ht="15" customHeight="1">
      <c r="A142" s="29">
        <v>900911004</v>
      </c>
      <c r="B142" s="12" t="s">
        <v>141</v>
      </c>
      <c r="C142" s="53">
        <f t="shared" si="45"/>
        <v>98</v>
      </c>
      <c r="D142" s="15">
        <v>81</v>
      </c>
      <c r="E142" s="17">
        <v>17</v>
      </c>
      <c r="F142" s="37"/>
      <c r="H142">
        <f t="shared" si="46"/>
        <v>94</v>
      </c>
      <c r="J142">
        <f t="shared" si="47"/>
        <v>13</v>
      </c>
    </row>
    <row r="143" spans="1:10" ht="15" customHeight="1">
      <c r="A143" s="29">
        <v>900911005</v>
      </c>
      <c r="B143" s="12" t="s">
        <v>142</v>
      </c>
      <c r="C143" s="53">
        <f t="shared" si="45"/>
        <v>119</v>
      </c>
      <c r="D143" s="15">
        <v>97</v>
      </c>
      <c r="E143" s="17">
        <v>22</v>
      </c>
      <c r="F143" s="37"/>
      <c r="H143">
        <f t="shared" si="46"/>
        <v>113</v>
      </c>
      <c r="J143">
        <f t="shared" si="47"/>
        <v>16</v>
      </c>
    </row>
    <row r="144" spans="1:10" ht="15" customHeight="1">
      <c r="A144" s="29">
        <v>900911006</v>
      </c>
      <c r="B144" s="12" t="s">
        <v>143</v>
      </c>
      <c r="C144" s="53">
        <f t="shared" si="45"/>
        <v>127</v>
      </c>
      <c r="D144" s="15">
        <v>106</v>
      </c>
      <c r="E144" s="17">
        <v>21</v>
      </c>
      <c r="F144" s="37"/>
      <c r="H144">
        <f t="shared" si="46"/>
        <v>123</v>
      </c>
      <c r="J144">
        <f t="shared" si="47"/>
        <v>17</v>
      </c>
    </row>
    <row r="145" spans="1:10" ht="15" customHeight="1">
      <c r="A145" s="29">
        <v>900911007</v>
      </c>
      <c r="B145" s="12" t="s">
        <v>144</v>
      </c>
      <c r="C145" s="53">
        <f t="shared" si="45"/>
        <v>111</v>
      </c>
      <c r="D145" s="15">
        <v>86</v>
      </c>
      <c r="E145" s="17">
        <v>25</v>
      </c>
      <c r="F145" s="37"/>
      <c r="H145">
        <f t="shared" si="46"/>
        <v>100</v>
      </c>
      <c r="J145">
        <f t="shared" si="47"/>
        <v>14</v>
      </c>
    </row>
    <row r="146" spans="1:10" ht="15" customHeight="1">
      <c r="A146" s="29">
        <v>900911008</v>
      </c>
      <c r="B146" s="12" t="s">
        <v>145</v>
      </c>
      <c r="C146" s="53">
        <f t="shared" si="45"/>
        <v>96</v>
      </c>
      <c r="D146" s="15">
        <v>72</v>
      </c>
      <c r="E146" s="17">
        <v>24</v>
      </c>
      <c r="F146" s="37"/>
      <c r="H146">
        <f t="shared" si="46"/>
        <v>84</v>
      </c>
      <c r="J146">
        <f t="shared" si="47"/>
        <v>12</v>
      </c>
    </row>
    <row r="147" spans="1:10" ht="15" customHeight="1">
      <c r="A147" s="29">
        <v>900911009</v>
      </c>
      <c r="B147" s="12" t="s">
        <v>146</v>
      </c>
      <c r="C147" s="53">
        <f t="shared" si="45"/>
        <v>121</v>
      </c>
      <c r="D147" s="15">
        <v>100</v>
      </c>
      <c r="E147" s="17">
        <v>21</v>
      </c>
      <c r="F147" s="37"/>
      <c r="H147">
        <f t="shared" si="46"/>
        <v>116</v>
      </c>
      <c r="J147">
        <f t="shared" si="47"/>
        <v>16</v>
      </c>
    </row>
    <row r="148" spans="1:10" ht="15" customHeight="1">
      <c r="A148" s="29">
        <v>900911010</v>
      </c>
      <c r="B148" s="12" t="s">
        <v>147</v>
      </c>
      <c r="C148" s="53">
        <f t="shared" si="45"/>
        <v>87</v>
      </c>
      <c r="D148" s="15">
        <v>70</v>
      </c>
      <c r="E148" s="17">
        <v>17</v>
      </c>
      <c r="F148" s="37"/>
      <c r="H148">
        <f t="shared" si="46"/>
        <v>81</v>
      </c>
      <c r="J148">
        <f t="shared" si="47"/>
        <v>11</v>
      </c>
    </row>
    <row r="149" spans="1:10" ht="15" customHeight="1">
      <c r="A149" s="29">
        <v>900911011</v>
      </c>
      <c r="B149" s="12" t="s">
        <v>148</v>
      </c>
      <c r="C149" s="53">
        <f t="shared" si="45"/>
        <v>87</v>
      </c>
      <c r="D149" s="15">
        <v>70</v>
      </c>
      <c r="E149" s="17">
        <v>17</v>
      </c>
      <c r="F149" s="37"/>
      <c r="H149">
        <f t="shared" si="46"/>
        <v>81</v>
      </c>
      <c r="J149">
        <f t="shared" si="47"/>
        <v>11</v>
      </c>
    </row>
    <row r="150" spans="1:10" ht="15" customHeight="1">
      <c r="A150" s="29">
        <v>900911012</v>
      </c>
      <c r="B150" s="12" t="s">
        <v>149</v>
      </c>
      <c r="C150" s="53">
        <f t="shared" si="45"/>
        <v>357</v>
      </c>
      <c r="D150" s="15">
        <v>99</v>
      </c>
      <c r="E150" s="17">
        <v>17</v>
      </c>
      <c r="F150" s="37">
        <v>241</v>
      </c>
      <c r="H150">
        <f t="shared" si="46"/>
        <v>115</v>
      </c>
      <c r="J150">
        <f t="shared" si="47"/>
        <v>16</v>
      </c>
    </row>
    <row r="151" spans="1:10" ht="15" customHeight="1">
      <c r="A151" s="45">
        <v>900911013</v>
      </c>
      <c r="B151" s="12" t="s">
        <v>58</v>
      </c>
      <c r="C151" s="53">
        <f t="shared" si="45"/>
        <v>64</v>
      </c>
      <c r="D151" s="15">
        <v>55</v>
      </c>
      <c r="E151" s="17">
        <v>9</v>
      </c>
      <c r="F151" s="37"/>
      <c r="H151">
        <f t="shared" si="46"/>
        <v>64</v>
      </c>
      <c r="J151">
        <f t="shared" si="47"/>
        <v>9</v>
      </c>
    </row>
    <row r="152" spans="1:6" ht="15" customHeight="1">
      <c r="A152" s="46" t="s">
        <v>150</v>
      </c>
      <c r="B152" s="28" t="s">
        <v>5</v>
      </c>
      <c r="C152" s="8">
        <f aca="true" t="shared" si="48" ref="C152:H152">SUM(C153)</f>
        <v>8</v>
      </c>
      <c r="D152" s="8">
        <f t="shared" si="48"/>
        <v>4</v>
      </c>
      <c r="E152" s="51">
        <f t="shared" si="48"/>
        <v>4</v>
      </c>
      <c r="F152" s="28"/>
    </row>
    <row r="153" spans="1:10" ht="15" customHeight="1">
      <c r="A153" s="45">
        <v>900912001</v>
      </c>
      <c r="B153" s="47" t="s">
        <v>151</v>
      </c>
      <c r="C153" s="53">
        <f>SUM(D153,E153,F153)</f>
        <v>8</v>
      </c>
      <c r="D153" s="15">
        <v>4</v>
      </c>
      <c r="E153" s="17">
        <v>4</v>
      </c>
      <c r="F153" s="35"/>
      <c r="H153">
        <f>D153+J153</f>
        <v>5</v>
      </c>
      <c r="J153">
        <f>ROUND($D153*$J$5,0)</f>
        <v>1</v>
      </c>
    </row>
  </sheetData>
  <sheetProtection/>
  <mergeCells count="12">
    <mergeCell ref="A2:F2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/>
  <pageMargins left="0.75" right="0.75" top="1" bottom="1" header="0.51" footer="0.51"/>
  <pageSetup horizontalDpi="600" verticalDpi="6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zoomScale="90" zoomScaleNormal="90" zoomScaleSheetLayoutView="100" workbookViewId="0" topLeftCell="A1">
      <selection activeCell="N22" sqref="N22"/>
    </sheetView>
  </sheetViews>
  <sheetFormatPr defaultColWidth="9.00390625" defaultRowHeight="14.25"/>
  <cols>
    <col min="1" max="1" width="15.625" style="0" customWidth="1"/>
    <col min="2" max="2" width="19.25390625" style="0" customWidth="1"/>
    <col min="3" max="3" width="10.25390625" style="0" customWidth="1"/>
    <col min="4" max="4" width="9.50390625" style="0" customWidth="1"/>
    <col min="5" max="5" width="11.125" style="0" customWidth="1"/>
    <col min="6" max="6" width="9.75390625" style="0" customWidth="1"/>
    <col min="7" max="7" width="11.00390625" style="0" customWidth="1"/>
    <col min="8" max="8" width="10.75390625" style="0" customWidth="1"/>
    <col min="9" max="9" width="9.375" style="0" customWidth="1"/>
    <col min="10" max="10" width="10.50390625" style="0" customWidth="1"/>
    <col min="11" max="11" width="24.00390625" style="0" customWidth="1"/>
    <col min="13" max="14" width="12.625" style="0" bestFit="1" customWidth="1"/>
  </cols>
  <sheetData>
    <row r="1" ht="18" customHeight="1">
      <c r="A1" t="s">
        <v>32</v>
      </c>
    </row>
    <row r="2" ht="18" customHeight="1">
      <c r="A2" t="s">
        <v>0</v>
      </c>
    </row>
    <row r="3" spans="1:11" ht="24" customHeight="1">
      <c r="A3" s="1" t="s">
        <v>152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9:11" ht="14.25">
      <c r="I4" s="30"/>
      <c r="J4" s="30"/>
      <c r="K4" s="31" t="s">
        <v>2</v>
      </c>
    </row>
    <row r="5" spans="1:11" ht="14.25">
      <c r="A5" s="2" t="s">
        <v>3</v>
      </c>
      <c r="B5" s="2" t="s">
        <v>4</v>
      </c>
      <c r="C5" s="3" t="s">
        <v>5</v>
      </c>
      <c r="D5" s="3"/>
      <c r="E5" s="3" t="s">
        <v>6</v>
      </c>
      <c r="F5" s="4"/>
      <c r="G5" s="3" t="s">
        <v>34</v>
      </c>
      <c r="H5" s="4"/>
      <c r="I5" s="3" t="s">
        <v>153</v>
      </c>
      <c r="J5" s="4"/>
      <c r="K5" s="3" t="s">
        <v>9</v>
      </c>
    </row>
    <row r="6" spans="1:11" ht="14.25">
      <c r="A6" s="5"/>
      <c r="B6" s="5"/>
      <c r="C6" s="3" t="s">
        <v>154</v>
      </c>
      <c r="D6" s="4" t="s">
        <v>155</v>
      </c>
      <c r="E6" s="3" t="s">
        <v>154</v>
      </c>
      <c r="F6" s="4" t="s">
        <v>155</v>
      </c>
      <c r="G6" s="3" t="s">
        <v>154</v>
      </c>
      <c r="H6" s="4" t="s">
        <v>155</v>
      </c>
      <c r="I6" s="3" t="s">
        <v>154</v>
      </c>
      <c r="J6" s="4" t="s">
        <v>155</v>
      </c>
      <c r="K6" s="3"/>
    </row>
    <row r="7" spans="1:11" ht="14.25">
      <c r="A7" s="6" t="s">
        <v>35</v>
      </c>
      <c r="B7" s="7"/>
      <c r="C7" s="8">
        <f aca="true" t="shared" si="0" ref="C7:J7">SUM(C8,C19)</f>
        <v>61929</v>
      </c>
      <c r="D7" s="8">
        <f t="shared" si="0"/>
        <v>18227</v>
      </c>
      <c r="E7" s="8">
        <f t="shared" si="0"/>
        <v>47837</v>
      </c>
      <c r="F7" s="8">
        <f t="shared" si="0"/>
        <v>13620</v>
      </c>
      <c r="G7" s="8">
        <f t="shared" si="0"/>
        <v>11250</v>
      </c>
      <c r="H7" s="8">
        <f t="shared" si="0"/>
        <v>3280</v>
      </c>
      <c r="I7" s="8">
        <f t="shared" si="0"/>
        <v>2842</v>
      </c>
      <c r="J7" s="8">
        <f t="shared" si="0"/>
        <v>1327</v>
      </c>
      <c r="K7" s="32"/>
    </row>
    <row r="8" spans="1:11" ht="14.25">
      <c r="A8" s="9" t="s">
        <v>36</v>
      </c>
      <c r="B8" s="10"/>
      <c r="C8" s="11">
        <f>SUM(C9:C18)</f>
        <v>879</v>
      </c>
      <c r="D8" s="11">
        <f>SUM(D9:D18)</f>
        <v>551</v>
      </c>
      <c r="E8" s="11"/>
      <c r="F8" s="11">
        <f aca="true" t="shared" si="1" ref="F8:K8">SUM(F9:F18)</f>
        <v>200</v>
      </c>
      <c r="G8" s="11">
        <f t="shared" si="1"/>
        <v>879</v>
      </c>
      <c r="H8" s="11">
        <f t="shared" si="1"/>
        <v>351</v>
      </c>
      <c r="I8" s="11"/>
      <c r="J8" s="11"/>
      <c r="K8" s="32"/>
    </row>
    <row r="9" spans="1:11" ht="28.5" customHeight="1">
      <c r="A9" s="12">
        <v>501020</v>
      </c>
      <c r="B9" s="13" t="s">
        <v>156</v>
      </c>
      <c r="C9" s="14">
        <f aca="true" t="shared" si="2" ref="C9:C18">SUM(E9,G9,I9)</f>
        <v>100</v>
      </c>
      <c r="D9" s="14"/>
      <c r="E9" s="12"/>
      <c r="F9" s="15"/>
      <c r="G9" s="16">
        <v>100</v>
      </c>
      <c r="H9" s="17"/>
      <c r="I9" s="33"/>
      <c r="J9" s="34"/>
      <c r="K9" s="35"/>
    </row>
    <row r="10" spans="1:14" ht="15" customHeight="1">
      <c r="A10" s="12">
        <v>501021</v>
      </c>
      <c r="B10" s="12" t="s">
        <v>37</v>
      </c>
      <c r="C10" s="14">
        <f t="shared" si="2"/>
        <v>640</v>
      </c>
      <c r="D10" s="14">
        <f aca="true" t="shared" si="3" ref="D10:D18">SUM(F10,H10,J10)</f>
        <v>460</v>
      </c>
      <c r="E10" s="12"/>
      <c r="F10" s="15">
        <v>200</v>
      </c>
      <c r="G10" s="16">
        <v>640</v>
      </c>
      <c r="H10" s="17">
        <v>260</v>
      </c>
      <c r="I10" s="33"/>
      <c r="J10" s="34"/>
      <c r="K10" s="35"/>
      <c r="M10">
        <f>640-455</f>
        <v>185</v>
      </c>
      <c r="N10" s="36">
        <f>M10/E19</f>
        <v>0.0038672993707799404</v>
      </c>
    </row>
    <row r="11" spans="1:11" ht="15" customHeight="1">
      <c r="A11" s="12" t="s">
        <v>38</v>
      </c>
      <c r="B11" s="18"/>
      <c r="C11" s="19"/>
      <c r="D11" s="14">
        <f t="shared" si="3"/>
        <v>20</v>
      </c>
      <c r="E11" s="12"/>
      <c r="F11" s="15"/>
      <c r="G11" s="16"/>
      <c r="H11" s="17">
        <v>20</v>
      </c>
      <c r="I11" s="33"/>
      <c r="J11" s="34"/>
      <c r="K11" s="35"/>
    </row>
    <row r="12" spans="1:11" ht="15" customHeight="1">
      <c r="A12" s="20" t="s">
        <v>39</v>
      </c>
      <c r="B12" s="21"/>
      <c r="C12" s="14">
        <f t="shared" si="2"/>
        <v>112</v>
      </c>
      <c r="D12" s="14">
        <f t="shared" si="3"/>
        <v>38</v>
      </c>
      <c r="E12" s="22"/>
      <c r="F12" s="23"/>
      <c r="G12" s="16">
        <v>112</v>
      </c>
      <c r="H12" s="16">
        <v>38</v>
      </c>
      <c r="I12" s="33"/>
      <c r="J12" s="34"/>
      <c r="K12" s="35"/>
    </row>
    <row r="13" spans="1:11" ht="15" customHeight="1">
      <c r="A13" s="20" t="s">
        <v>40</v>
      </c>
      <c r="B13" s="21"/>
      <c r="C13" s="14">
        <f t="shared" si="2"/>
        <v>4</v>
      </c>
      <c r="D13" s="14">
        <f t="shared" si="3"/>
        <v>7</v>
      </c>
      <c r="E13" s="22"/>
      <c r="F13" s="23"/>
      <c r="G13" s="16">
        <v>4</v>
      </c>
      <c r="H13" s="16">
        <v>7</v>
      </c>
      <c r="I13" s="33"/>
      <c r="J13" s="34"/>
      <c r="K13" s="35"/>
    </row>
    <row r="14" spans="1:11" ht="15" customHeight="1">
      <c r="A14" s="20" t="s">
        <v>41</v>
      </c>
      <c r="B14" s="21"/>
      <c r="C14" s="14">
        <f t="shared" si="2"/>
        <v>7</v>
      </c>
      <c r="D14" s="14">
        <f t="shared" si="3"/>
        <v>9</v>
      </c>
      <c r="E14" s="22"/>
      <c r="F14" s="23"/>
      <c r="G14" s="16">
        <v>7</v>
      </c>
      <c r="H14" s="16">
        <v>9</v>
      </c>
      <c r="I14" s="33"/>
      <c r="J14" s="34"/>
      <c r="K14" s="35"/>
    </row>
    <row r="15" spans="1:11" ht="15" customHeight="1">
      <c r="A15" s="20" t="s">
        <v>42</v>
      </c>
      <c r="B15" s="21"/>
      <c r="C15" s="14">
        <f t="shared" si="2"/>
        <v>4</v>
      </c>
      <c r="D15" s="14">
        <f t="shared" si="3"/>
        <v>8</v>
      </c>
      <c r="E15" s="22"/>
      <c r="F15" s="23"/>
      <c r="G15" s="16">
        <v>4</v>
      </c>
      <c r="H15" s="16">
        <v>8</v>
      </c>
      <c r="I15" s="33"/>
      <c r="J15" s="34"/>
      <c r="K15" s="35"/>
    </row>
    <row r="16" spans="1:11" ht="15" customHeight="1">
      <c r="A16" s="20" t="s">
        <v>43</v>
      </c>
      <c r="B16" s="21"/>
      <c r="C16" s="14">
        <f t="shared" si="2"/>
        <v>7</v>
      </c>
      <c r="D16" s="14">
        <f t="shared" si="3"/>
        <v>4</v>
      </c>
      <c r="E16" s="22"/>
      <c r="F16" s="23"/>
      <c r="G16" s="16">
        <v>7</v>
      </c>
      <c r="H16" s="16">
        <v>4</v>
      </c>
      <c r="I16" s="33"/>
      <c r="J16" s="34"/>
      <c r="K16" s="35"/>
    </row>
    <row r="17" spans="1:11" ht="15" customHeight="1">
      <c r="A17" s="20" t="s">
        <v>44</v>
      </c>
      <c r="B17" s="21"/>
      <c r="C17" s="14">
        <f t="shared" si="2"/>
        <v>5</v>
      </c>
      <c r="D17" s="14">
        <f t="shared" si="3"/>
        <v>4</v>
      </c>
      <c r="E17" s="22"/>
      <c r="F17" s="23"/>
      <c r="G17" s="16">
        <v>5</v>
      </c>
      <c r="H17" s="16">
        <v>4</v>
      </c>
      <c r="I17" s="33"/>
      <c r="J17" s="34"/>
      <c r="K17" s="35"/>
    </row>
    <row r="18" spans="1:11" ht="15" customHeight="1">
      <c r="A18" s="20" t="s">
        <v>45</v>
      </c>
      <c r="B18" s="21"/>
      <c r="C18" s="14">
        <f t="shared" si="2"/>
        <v>0</v>
      </c>
      <c r="D18" s="14">
        <f t="shared" si="3"/>
        <v>1</v>
      </c>
      <c r="E18" s="24"/>
      <c r="F18" s="25"/>
      <c r="G18" s="26"/>
      <c r="H18" s="26">
        <v>1</v>
      </c>
      <c r="I18" s="37"/>
      <c r="J18" s="38"/>
      <c r="K18" s="39"/>
    </row>
    <row r="19" spans="1:11" ht="15" customHeight="1">
      <c r="A19" s="9" t="s">
        <v>46</v>
      </c>
      <c r="B19" s="10"/>
      <c r="C19" s="8">
        <f>SUM(C20,C34,C50,C58,C66,C72,C78,C99,C111,C126,C141,C155)</f>
        <v>61050</v>
      </c>
      <c r="D19" s="8">
        <f aca="true" t="shared" si="4" ref="D19:J19">SUM(D20,D34,D50,D58,D66,D72,D78,D99,D111,D126,D141,D155)</f>
        <v>17676</v>
      </c>
      <c r="E19" s="8">
        <f t="shared" si="4"/>
        <v>47837</v>
      </c>
      <c r="F19" s="8">
        <f t="shared" si="4"/>
        <v>13420</v>
      </c>
      <c r="G19" s="8">
        <f t="shared" si="4"/>
        <v>10371</v>
      </c>
      <c r="H19" s="8">
        <f t="shared" si="4"/>
        <v>2929</v>
      </c>
      <c r="I19" s="8">
        <f t="shared" si="4"/>
        <v>2842</v>
      </c>
      <c r="J19" s="8">
        <f t="shared" si="4"/>
        <v>1327</v>
      </c>
      <c r="K19" s="8"/>
    </row>
    <row r="20" spans="1:11" ht="14.25">
      <c r="A20" s="27" t="s">
        <v>47</v>
      </c>
      <c r="B20" s="28" t="s">
        <v>48</v>
      </c>
      <c r="C20" s="8">
        <f aca="true" t="shared" si="5" ref="C20:H20">SUM(C21:C33)</f>
        <v>4367</v>
      </c>
      <c r="D20" s="8">
        <f t="shared" si="5"/>
        <v>1496</v>
      </c>
      <c r="E20" s="8">
        <f t="shared" si="5"/>
        <v>3474</v>
      </c>
      <c r="F20" s="8">
        <f t="shared" si="5"/>
        <v>1254</v>
      </c>
      <c r="G20" s="8">
        <f t="shared" si="5"/>
        <v>893</v>
      </c>
      <c r="H20" s="8">
        <f t="shared" si="5"/>
        <v>242</v>
      </c>
      <c r="I20" s="8"/>
      <c r="J20" s="8"/>
      <c r="K20" s="32"/>
    </row>
    <row r="21" spans="1:14" ht="14.25">
      <c r="A21" s="29">
        <v>900901001</v>
      </c>
      <c r="B21" s="12" t="s">
        <v>11</v>
      </c>
      <c r="C21" s="14">
        <f>SUM(E21,G21,I21)</f>
        <v>374</v>
      </c>
      <c r="D21" s="19">
        <f>SUM(F21,H21,J21)</f>
        <v>113</v>
      </c>
      <c r="E21" s="12">
        <v>264</v>
      </c>
      <c r="F21" s="15">
        <v>96</v>
      </c>
      <c r="G21" s="16">
        <v>110</v>
      </c>
      <c r="H21" s="17">
        <v>17</v>
      </c>
      <c r="I21" s="33"/>
      <c r="J21" s="34"/>
      <c r="K21" s="35"/>
      <c r="M21">
        <v>1</v>
      </c>
      <c r="N21">
        <f>E21+M21</f>
        <v>265</v>
      </c>
    </row>
    <row r="22" spans="1:14" ht="14.25">
      <c r="A22" s="29">
        <v>900901002</v>
      </c>
      <c r="B22" s="12" t="s">
        <v>49</v>
      </c>
      <c r="C22" s="14">
        <f aca="true" t="shared" si="6" ref="C22:C33">SUM(E22,G22,I22)</f>
        <v>790</v>
      </c>
      <c r="D22" s="19">
        <f aca="true" t="shared" si="7" ref="D22:D33">SUM(F22,H22,J22)</f>
        <v>281</v>
      </c>
      <c r="E22" s="12">
        <v>707</v>
      </c>
      <c r="F22" s="15">
        <v>256</v>
      </c>
      <c r="G22" s="16">
        <v>83</v>
      </c>
      <c r="H22" s="17">
        <v>25</v>
      </c>
      <c r="I22" s="33"/>
      <c r="J22" s="34"/>
      <c r="K22" s="35"/>
      <c r="M22">
        <v>2</v>
      </c>
      <c r="N22">
        <f aca="true" t="shared" si="8" ref="N22:N33">E22+M22</f>
        <v>709</v>
      </c>
    </row>
    <row r="23" spans="1:14" ht="14.25">
      <c r="A23" s="29">
        <v>900901003</v>
      </c>
      <c r="B23" s="12" t="s">
        <v>50</v>
      </c>
      <c r="C23" s="14">
        <f t="shared" si="6"/>
        <v>502</v>
      </c>
      <c r="D23" s="19">
        <f t="shared" si="7"/>
        <v>173</v>
      </c>
      <c r="E23" s="12">
        <v>399</v>
      </c>
      <c r="F23" s="15">
        <v>144</v>
      </c>
      <c r="G23" s="16">
        <v>103</v>
      </c>
      <c r="H23" s="17">
        <v>29</v>
      </c>
      <c r="I23" s="33"/>
      <c r="J23" s="34"/>
      <c r="K23" s="35"/>
      <c r="M23">
        <v>2</v>
      </c>
      <c r="N23">
        <f t="shared" si="8"/>
        <v>401</v>
      </c>
    </row>
    <row r="24" spans="1:14" ht="14.25">
      <c r="A24" s="29">
        <v>900901004</v>
      </c>
      <c r="B24" s="12" t="s">
        <v>51</v>
      </c>
      <c r="C24" s="14">
        <f t="shared" si="6"/>
        <v>455</v>
      </c>
      <c r="D24" s="19">
        <f t="shared" si="7"/>
        <v>159</v>
      </c>
      <c r="E24" s="12">
        <v>372</v>
      </c>
      <c r="F24" s="15">
        <v>134</v>
      </c>
      <c r="G24" s="16">
        <v>83</v>
      </c>
      <c r="H24" s="17">
        <v>25</v>
      </c>
      <c r="I24" s="33"/>
      <c r="J24" s="34"/>
      <c r="K24" s="35"/>
      <c r="M24">
        <v>1</v>
      </c>
      <c r="N24">
        <f t="shared" si="8"/>
        <v>373</v>
      </c>
    </row>
    <row r="25" spans="1:14" ht="14.25">
      <c r="A25" s="29">
        <v>900901005</v>
      </c>
      <c r="B25" s="12" t="s">
        <v>52</v>
      </c>
      <c r="C25" s="14">
        <f t="shared" si="6"/>
        <v>334</v>
      </c>
      <c r="D25" s="19">
        <f t="shared" si="7"/>
        <v>115</v>
      </c>
      <c r="E25" s="12">
        <v>257</v>
      </c>
      <c r="F25" s="15">
        <v>93</v>
      </c>
      <c r="G25" s="16">
        <v>77</v>
      </c>
      <c r="H25" s="17">
        <v>22</v>
      </c>
      <c r="I25" s="33"/>
      <c r="J25" s="34"/>
      <c r="K25" s="35"/>
      <c r="M25">
        <v>1</v>
      </c>
      <c r="N25">
        <f t="shared" si="8"/>
        <v>258</v>
      </c>
    </row>
    <row r="26" spans="1:14" ht="14.25">
      <c r="A26" s="29">
        <v>900901006</v>
      </c>
      <c r="B26" s="12" t="s">
        <v>53</v>
      </c>
      <c r="C26" s="14">
        <f t="shared" si="6"/>
        <v>144</v>
      </c>
      <c r="D26" s="19">
        <f t="shared" si="7"/>
        <v>47</v>
      </c>
      <c r="E26" s="12">
        <v>88</v>
      </c>
      <c r="F26" s="15">
        <v>31</v>
      </c>
      <c r="G26" s="16">
        <v>56</v>
      </c>
      <c r="H26" s="17">
        <v>16</v>
      </c>
      <c r="I26" s="33"/>
      <c r="J26" s="34"/>
      <c r="K26" s="35"/>
      <c r="M26">
        <v>0</v>
      </c>
      <c r="N26">
        <f t="shared" si="8"/>
        <v>88</v>
      </c>
    </row>
    <row r="27" spans="1:14" ht="14.25">
      <c r="A27" s="29">
        <v>900901007</v>
      </c>
      <c r="B27" s="12" t="s">
        <v>54</v>
      </c>
      <c r="C27" s="14">
        <f t="shared" si="6"/>
        <v>228</v>
      </c>
      <c r="D27" s="19">
        <f t="shared" si="7"/>
        <v>79</v>
      </c>
      <c r="E27" s="12">
        <v>181</v>
      </c>
      <c r="F27" s="15">
        <v>65</v>
      </c>
      <c r="G27" s="16">
        <v>47</v>
      </c>
      <c r="H27" s="17">
        <v>14</v>
      </c>
      <c r="I27" s="33"/>
      <c r="J27" s="34"/>
      <c r="K27" s="35"/>
      <c r="M27">
        <v>1</v>
      </c>
      <c r="N27">
        <f t="shared" si="8"/>
        <v>182</v>
      </c>
    </row>
    <row r="28" spans="1:14" ht="14.25">
      <c r="A28" s="29">
        <v>900901008</v>
      </c>
      <c r="B28" s="12" t="s">
        <v>55</v>
      </c>
      <c r="C28" s="14">
        <f t="shared" si="6"/>
        <v>233</v>
      </c>
      <c r="D28" s="19">
        <f t="shared" si="7"/>
        <v>80</v>
      </c>
      <c r="E28" s="12">
        <v>191</v>
      </c>
      <c r="F28" s="15">
        <v>68</v>
      </c>
      <c r="G28" s="16">
        <v>42</v>
      </c>
      <c r="H28" s="17">
        <v>12</v>
      </c>
      <c r="I28" s="33"/>
      <c r="J28" s="34"/>
      <c r="K28" s="35"/>
      <c r="M28">
        <v>1</v>
      </c>
      <c r="N28">
        <f t="shared" si="8"/>
        <v>192</v>
      </c>
    </row>
    <row r="29" spans="1:14" ht="14.25">
      <c r="A29" s="29">
        <v>900901009</v>
      </c>
      <c r="B29" s="12" t="s">
        <v>56</v>
      </c>
      <c r="C29" s="14">
        <f t="shared" si="6"/>
        <v>264</v>
      </c>
      <c r="D29" s="19">
        <f t="shared" si="7"/>
        <v>91</v>
      </c>
      <c r="E29" s="12">
        <v>205</v>
      </c>
      <c r="F29" s="15">
        <v>74</v>
      </c>
      <c r="G29" s="16">
        <v>59</v>
      </c>
      <c r="H29" s="17">
        <v>17</v>
      </c>
      <c r="I29" s="33"/>
      <c r="J29" s="34"/>
      <c r="K29" s="35"/>
      <c r="M29">
        <v>1</v>
      </c>
      <c r="N29">
        <f t="shared" si="8"/>
        <v>206</v>
      </c>
    </row>
    <row r="30" spans="1:14" ht="14.25">
      <c r="A30" s="29">
        <v>900901010</v>
      </c>
      <c r="B30" s="12" t="s">
        <v>57</v>
      </c>
      <c r="C30" s="14">
        <f t="shared" si="6"/>
        <v>249</v>
      </c>
      <c r="D30" s="19">
        <f t="shared" si="7"/>
        <v>86</v>
      </c>
      <c r="E30" s="12">
        <v>198</v>
      </c>
      <c r="F30" s="15">
        <v>71</v>
      </c>
      <c r="G30" s="16">
        <v>51</v>
      </c>
      <c r="H30" s="17">
        <v>15</v>
      </c>
      <c r="I30" s="33"/>
      <c r="J30" s="34"/>
      <c r="K30" s="35"/>
      <c r="M30">
        <v>1</v>
      </c>
      <c r="N30">
        <f t="shared" si="8"/>
        <v>199</v>
      </c>
    </row>
    <row r="31" spans="1:14" ht="14.25">
      <c r="A31" s="29">
        <v>900901012</v>
      </c>
      <c r="B31" s="12" t="s">
        <v>58</v>
      </c>
      <c r="C31" s="14">
        <f t="shared" si="6"/>
        <v>249</v>
      </c>
      <c r="D31" s="19">
        <f t="shared" si="7"/>
        <v>84</v>
      </c>
      <c r="E31" s="12">
        <v>184</v>
      </c>
      <c r="F31" s="15">
        <v>67</v>
      </c>
      <c r="G31" s="16">
        <v>65</v>
      </c>
      <c r="H31" s="17">
        <v>17</v>
      </c>
      <c r="I31" s="33"/>
      <c r="J31" s="34"/>
      <c r="K31" s="35"/>
      <c r="M31">
        <v>1</v>
      </c>
      <c r="N31">
        <f t="shared" si="8"/>
        <v>185</v>
      </c>
    </row>
    <row r="32" spans="1:14" ht="14.25">
      <c r="A32" s="29">
        <v>900901013</v>
      </c>
      <c r="B32" s="12" t="s">
        <v>59</v>
      </c>
      <c r="C32" s="14">
        <f t="shared" si="6"/>
        <v>224</v>
      </c>
      <c r="D32" s="19">
        <f t="shared" si="7"/>
        <v>76</v>
      </c>
      <c r="E32" s="12">
        <v>162</v>
      </c>
      <c r="F32" s="15">
        <v>59</v>
      </c>
      <c r="G32" s="16">
        <v>62</v>
      </c>
      <c r="H32" s="17">
        <v>17</v>
      </c>
      <c r="I32" s="33"/>
      <c r="J32" s="34"/>
      <c r="K32" s="35"/>
      <c r="M32">
        <v>1</v>
      </c>
      <c r="N32">
        <f t="shared" si="8"/>
        <v>163</v>
      </c>
    </row>
    <row r="33" spans="1:14" ht="14.25">
      <c r="A33" s="29">
        <v>900901016</v>
      </c>
      <c r="B33" s="12" t="s">
        <v>157</v>
      </c>
      <c r="C33" s="14">
        <f t="shared" si="6"/>
        <v>321</v>
      </c>
      <c r="D33" s="19">
        <f t="shared" si="7"/>
        <v>112</v>
      </c>
      <c r="E33" s="12">
        <v>266</v>
      </c>
      <c r="F33" s="15">
        <v>96</v>
      </c>
      <c r="G33" s="16">
        <v>55</v>
      </c>
      <c r="H33" s="17">
        <v>16</v>
      </c>
      <c r="I33" s="33"/>
      <c r="J33" s="34"/>
      <c r="K33" s="35"/>
      <c r="M33">
        <v>1</v>
      </c>
      <c r="N33">
        <f t="shared" si="8"/>
        <v>267</v>
      </c>
    </row>
    <row r="34" spans="1:11" ht="14.25">
      <c r="A34" s="27" t="s">
        <v>74</v>
      </c>
      <c r="B34" s="28" t="s">
        <v>5</v>
      </c>
      <c r="C34" s="8">
        <f>SUM(C35:C49)</f>
        <v>8215</v>
      </c>
      <c r="D34" s="8">
        <f aca="true" t="shared" si="9" ref="D34:J34">SUM(D35:D49)</f>
        <v>2582</v>
      </c>
      <c r="E34" s="8">
        <f t="shared" si="9"/>
        <v>6326</v>
      </c>
      <c r="F34" s="8">
        <f t="shared" si="9"/>
        <v>1939</v>
      </c>
      <c r="G34" s="8">
        <f t="shared" si="9"/>
        <v>1457</v>
      </c>
      <c r="H34" s="8">
        <f t="shared" si="9"/>
        <v>427</v>
      </c>
      <c r="I34" s="8">
        <f t="shared" si="9"/>
        <v>432</v>
      </c>
      <c r="J34" s="8">
        <f t="shared" si="9"/>
        <v>216</v>
      </c>
      <c r="K34" s="32"/>
    </row>
    <row r="35" spans="1:14" ht="45" customHeight="1">
      <c r="A35" s="29">
        <v>900904001</v>
      </c>
      <c r="B35" s="12" t="s">
        <v>11</v>
      </c>
      <c r="C35" s="14">
        <f aca="true" t="shared" si="10" ref="C35:C49">SUM(E35,G35,I35)</f>
        <v>458</v>
      </c>
      <c r="D35" s="19">
        <f aca="true" t="shared" si="11" ref="D35:D49">SUM(F35,H35,J35)</f>
        <v>137</v>
      </c>
      <c r="E35" s="12">
        <v>279</v>
      </c>
      <c r="F35" s="15">
        <v>101</v>
      </c>
      <c r="G35" s="16">
        <v>179</v>
      </c>
      <c r="H35" s="17">
        <v>36</v>
      </c>
      <c r="I35" s="33"/>
      <c r="J35" s="34"/>
      <c r="K35" s="40" t="s">
        <v>158</v>
      </c>
      <c r="M35">
        <v>1</v>
      </c>
      <c r="N35">
        <f aca="true" t="shared" si="12" ref="N35:N49">E35+M35</f>
        <v>280</v>
      </c>
    </row>
    <row r="36" spans="1:14" ht="14.25">
      <c r="A36" s="29">
        <v>900904002</v>
      </c>
      <c r="B36" s="12" t="s">
        <v>75</v>
      </c>
      <c r="C36" s="14">
        <f t="shared" si="10"/>
        <v>1476</v>
      </c>
      <c r="D36" s="19">
        <f t="shared" si="11"/>
        <v>330</v>
      </c>
      <c r="E36" s="12">
        <v>1321</v>
      </c>
      <c r="F36" s="15">
        <v>273</v>
      </c>
      <c r="G36" s="16">
        <v>155</v>
      </c>
      <c r="H36" s="17">
        <v>57</v>
      </c>
      <c r="I36" s="33"/>
      <c r="J36" s="34"/>
      <c r="K36" s="35"/>
      <c r="M36">
        <v>4</v>
      </c>
      <c r="N36">
        <f t="shared" si="12"/>
        <v>1325</v>
      </c>
    </row>
    <row r="37" spans="1:14" ht="14.25">
      <c r="A37" s="29">
        <v>900904003</v>
      </c>
      <c r="B37" s="12" t="s">
        <v>76</v>
      </c>
      <c r="C37" s="14">
        <f t="shared" si="10"/>
        <v>370</v>
      </c>
      <c r="D37" s="19">
        <f t="shared" si="11"/>
        <v>130</v>
      </c>
      <c r="E37" s="12">
        <v>287</v>
      </c>
      <c r="F37" s="15">
        <v>104</v>
      </c>
      <c r="G37" s="16">
        <v>83</v>
      </c>
      <c r="H37" s="17">
        <v>26</v>
      </c>
      <c r="I37" s="33"/>
      <c r="J37" s="34"/>
      <c r="K37" s="35"/>
      <c r="M37">
        <v>1</v>
      </c>
      <c r="N37">
        <f t="shared" si="12"/>
        <v>288</v>
      </c>
    </row>
    <row r="38" spans="1:14" ht="14.25">
      <c r="A38" s="29">
        <v>900904004</v>
      </c>
      <c r="B38" s="12" t="s">
        <v>77</v>
      </c>
      <c r="C38" s="14">
        <f t="shared" si="10"/>
        <v>1145</v>
      </c>
      <c r="D38" s="19">
        <f t="shared" si="11"/>
        <v>404</v>
      </c>
      <c r="E38" s="12">
        <v>990</v>
      </c>
      <c r="F38" s="15">
        <v>358</v>
      </c>
      <c r="G38" s="16">
        <v>155</v>
      </c>
      <c r="H38" s="17">
        <v>46</v>
      </c>
      <c r="I38" s="33"/>
      <c r="J38" s="34"/>
      <c r="K38" s="35"/>
      <c r="M38">
        <v>4</v>
      </c>
      <c r="N38">
        <f t="shared" si="12"/>
        <v>994</v>
      </c>
    </row>
    <row r="39" spans="1:14" ht="14.25">
      <c r="A39" s="29">
        <v>900904005</v>
      </c>
      <c r="B39" s="12" t="s">
        <v>78</v>
      </c>
      <c r="C39" s="14">
        <f t="shared" si="10"/>
        <v>437</v>
      </c>
      <c r="D39" s="19">
        <f t="shared" si="11"/>
        <v>99</v>
      </c>
      <c r="E39" s="12">
        <v>364</v>
      </c>
      <c r="F39" s="15">
        <v>76</v>
      </c>
      <c r="G39" s="16">
        <v>73</v>
      </c>
      <c r="H39" s="17">
        <v>23</v>
      </c>
      <c r="I39" s="33"/>
      <c r="J39" s="34"/>
      <c r="K39" s="35"/>
      <c r="M39">
        <v>1</v>
      </c>
      <c r="N39">
        <f t="shared" si="12"/>
        <v>365</v>
      </c>
    </row>
    <row r="40" spans="1:14" ht="14.25">
      <c r="A40" s="29">
        <v>900904006</v>
      </c>
      <c r="B40" s="12" t="s">
        <v>79</v>
      </c>
      <c r="C40" s="14">
        <f t="shared" si="10"/>
        <v>847</v>
      </c>
      <c r="D40" s="19">
        <f t="shared" si="11"/>
        <v>297</v>
      </c>
      <c r="E40" s="12">
        <v>716</v>
      </c>
      <c r="F40" s="15">
        <v>259</v>
      </c>
      <c r="G40" s="16">
        <v>131</v>
      </c>
      <c r="H40" s="17">
        <v>38</v>
      </c>
      <c r="I40" s="33"/>
      <c r="J40" s="34"/>
      <c r="K40" s="35"/>
      <c r="M40">
        <v>3</v>
      </c>
      <c r="N40">
        <f t="shared" si="12"/>
        <v>719</v>
      </c>
    </row>
    <row r="41" spans="1:14" ht="14.25">
      <c r="A41" s="29">
        <v>900904007</v>
      </c>
      <c r="B41" s="12" t="s">
        <v>80</v>
      </c>
      <c r="C41" s="14">
        <f t="shared" si="10"/>
        <v>925</v>
      </c>
      <c r="D41" s="19">
        <f t="shared" si="11"/>
        <v>267</v>
      </c>
      <c r="E41" s="12">
        <v>586</v>
      </c>
      <c r="F41" s="15">
        <v>121</v>
      </c>
      <c r="G41" s="16">
        <v>117</v>
      </c>
      <c r="H41" s="17">
        <v>35</v>
      </c>
      <c r="I41" s="33">
        <v>222</v>
      </c>
      <c r="J41" s="34">
        <v>111</v>
      </c>
      <c r="K41" s="35"/>
      <c r="M41">
        <v>2</v>
      </c>
      <c r="N41">
        <f t="shared" si="12"/>
        <v>588</v>
      </c>
    </row>
    <row r="42" spans="1:14" ht="14.25">
      <c r="A42" s="29">
        <v>900904008</v>
      </c>
      <c r="B42" s="12" t="s">
        <v>81</v>
      </c>
      <c r="C42" s="14">
        <f t="shared" si="10"/>
        <v>513</v>
      </c>
      <c r="D42" s="19">
        <f t="shared" si="11"/>
        <v>210</v>
      </c>
      <c r="E42" s="12">
        <v>221</v>
      </c>
      <c r="F42" s="15">
        <v>80</v>
      </c>
      <c r="G42" s="16">
        <v>82</v>
      </c>
      <c r="H42" s="17">
        <v>25</v>
      </c>
      <c r="I42" s="33">
        <v>210</v>
      </c>
      <c r="J42" s="34">
        <v>105</v>
      </c>
      <c r="K42" s="35"/>
      <c r="M42">
        <v>1</v>
      </c>
      <c r="N42">
        <f t="shared" si="12"/>
        <v>222</v>
      </c>
    </row>
    <row r="43" spans="1:14" ht="14.25">
      <c r="A43" s="29">
        <v>900904009</v>
      </c>
      <c r="B43" s="12" t="s">
        <v>82</v>
      </c>
      <c r="C43" s="14">
        <f t="shared" si="10"/>
        <v>262</v>
      </c>
      <c r="D43" s="19">
        <f t="shared" si="11"/>
        <v>90</v>
      </c>
      <c r="E43" s="12">
        <v>208</v>
      </c>
      <c r="F43" s="15">
        <v>75</v>
      </c>
      <c r="G43" s="16">
        <v>54</v>
      </c>
      <c r="H43" s="17">
        <v>15</v>
      </c>
      <c r="I43" s="33"/>
      <c r="J43" s="34"/>
      <c r="K43" s="35"/>
      <c r="M43">
        <v>1</v>
      </c>
      <c r="N43">
        <f t="shared" si="12"/>
        <v>209</v>
      </c>
    </row>
    <row r="44" spans="1:14" ht="14.25">
      <c r="A44" s="29">
        <v>900904010</v>
      </c>
      <c r="B44" s="12" t="s">
        <v>83</v>
      </c>
      <c r="C44" s="14">
        <f t="shared" si="10"/>
        <v>384</v>
      </c>
      <c r="D44" s="19">
        <f t="shared" si="11"/>
        <v>130</v>
      </c>
      <c r="E44" s="12">
        <v>274</v>
      </c>
      <c r="F44" s="15">
        <v>99</v>
      </c>
      <c r="G44" s="16">
        <v>110</v>
      </c>
      <c r="H44" s="17">
        <v>31</v>
      </c>
      <c r="I44" s="33"/>
      <c r="J44" s="34"/>
      <c r="K44" s="35"/>
      <c r="M44">
        <v>1</v>
      </c>
      <c r="N44">
        <f t="shared" si="12"/>
        <v>275</v>
      </c>
    </row>
    <row r="45" spans="1:14" ht="14.25">
      <c r="A45" s="29">
        <v>900904011</v>
      </c>
      <c r="B45" s="12" t="s">
        <v>84</v>
      </c>
      <c r="C45" s="14">
        <f t="shared" si="10"/>
        <v>269</v>
      </c>
      <c r="D45" s="19">
        <f t="shared" si="11"/>
        <v>94</v>
      </c>
      <c r="E45" s="12">
        <v>222</v>
      </c>
      <c r="F45" s="15">
        <v>81</v>
      </c>
      <c r="G45" s="16">
        <v>47</v>
      </c>
      <c r="H45" s="17">
        <v>13</v>
      </c>
      <c r="I45" s="33"/>
      <c r="J45" s="34"/>
      <c r="K45" s="35"/>
      <c r="M45">
        <v>1</v>
      </c>
      <c r="N45">
        <f t="shared" si="12"/>
        <v>223</v>
      </c>
    </row>
    <row r="46" spans="1:14" ht="14.25">
      <c r="A46" s="29">
        <v>900904013</v>
      </c>
      <c r="B46" s="12" t="s">
        <v>85</v>
      </c>
      <c r="C46" s="14">
        <f t="shared" si="10"/>
        <v>393</v>
      </c>
      <c r="D46" s="19">
        <f t="shared" si="11"/>
        <v>138</v>
      </c>
      <c r="E46" s="12">
        <v>303</v>
      </c>
      <c r="F46" s="15">
        <v>110</v>
      </c>
      <c r="G46" s="16">
        <v>90</v>
      </c>
      <c r="H46" s="17">
        <v>28</v>
      </c>
      <c r="I46" s="33"/>
      <c r="J46" s="34"/>
      <c r="K46" s="35"/>
      <c r="M46">
        <v>1</v>
      </c>
      <c r="N46">
        <f t="shared" si="12"/>
        <v>304</v>
      </c>
    </row>
    <row r="47" spans="1:14" ht="14.25">
      <c r="A47" s="29">
        <v>900904014</v>
      </c>
      <c r="B47" s="12" t="s">
        <v>86</v>
      </c>
      <c r="C47" s="14">
        <f t="shared" si="10"/>
        <v>330</v>
      </c>
      <c r="D47" s="19">
        <f t="shared" si="11"/>
        <v>115</v>
      </c>
      <c r="E47" s="12">
        <v>261</v>
      </c>
      <c r="F47" s="15">
        <v>95</v>
      </c>
      <c r="G47" s="16">
        <v>69</v>
      </c>
      <c r="H47" s="17">
        <v>20</v>
      </c>
      <c r="I47" s="33"/>
      <c r="J47" s="34"/>
      <c r="K47" s="35"/>
      <c r="M47">
        <v>1</v>
      </c>
      <c r="N47">
        <f t="shared" si="12"/>
        <v>262</v>
      </c>
    </row>
    <row r="48" spans="1:14" ht="14.25">
      <c r="A48" s="29">
        <v>900904015</v>
      </c>
      <c r="B48" s="12" t="s">
        <v>159</v>
      </c>
      <c r="C48" s="14">
        <f t="shared" si="10"/>
        <v>123</v>
      </c>
      <c r="D48" s="19">
        <f t="shared" si="11"/>
        <v>42</v>
      </c>
      <c r="E48" s="12">
        <v>75</v>
      </c>
      <c r="F48" s="15">
        <v>27</v>
      </c>
      <c r="G48" s="16">
        <v>48</v>
      </c>
      <c r="H48" s="17">
        <v>15</v>
      </c>
      <c r="I48" s="33"/>
      <c r="J48" s="34"/>
      <c r="K48" s="35"/>
      <c r="M48">
        <v>0</v>
      </c>
      <c r="N48">
        <f t="shared" si="12"/>
        <v>75</v>
      </c>
    </row>
    <row r="49" spans="1:14" ht="14.25">
      <c r="A49" s="29">
        <v>900904016</v>
      </c>
      <c r="B49" s="12" t="s">
        <v>160</v>
      </c>
      <c r="C49" s="14">
        <f t="shared" si="10"/>
        <v>283</v>
      </c>
      <c r="D49" s="19">
        <f t="shared" si="11"/>
        <v>99</v>
      </c>
      <c r="E49" s="12">
        <v>219</v>
      </c>
      <c r="F49" s="15">
        <v>80</v>
      </c>
      <c r="G49" s="16">
        <v>64</v>
      </c>
      <c r="H49" s="17">
        <v>19</v>
      </c>
      <c r="I49" s="33"/>
      <c r="J49" s="34"/>
      <c r="K49" s="35"/>
      <c r="M49">
        <v>1</v>
      </c>
      <c r="N49">
        <f t="shared" si="12"/>
        <v>220</v>
      </c>
    </row>
    <row r="50" spans="1:11" ht="14.25">
      <c r="A50" s="27" t="s">
        <v>61</v>
      </c>
      <c r="B50" s="28" t="s">
        <v>5</v>
      </c>
      <c r="C50" s="8">
        <f>SUM(C51:C57)</f>
        <v>2110</v>
      </c>
      <c r="D50" s="8">
        <f aca="true" t="shared" si="13" ref="D50:I50">SUM(D51:D57)</f>
        <v>660</v>
      </c>
      <c r="E50" s="8">
        <f t="shared" si="13"/>
        <v>1731</v>
      </c>
      <c r="F50" s="8">
        <f t="shared" si="13"/>
        <v>561</v>
      </c>
      <c r="G50" s="8">
        <f t="shared" si="13"/>
        <v>379</v>
      </c>
      <c r="H50" s="8">
        <f t="shared" si="13"/>
        <v>99</v>
      </c>
      <c r="I50" s="41"/>
      <c r="J50" s="42"/>
      <c r="K50" s="32"/>
    </row>
    <row r="51" spans="1:14" ht="14.25">
      <c r="A51" s="29">
        <v>900902001</v>
      </c>
      <c r="B51" s="12" t="s">
        <v>11</v>
      </c>
      <c r="C51" s="14">
        <f aca="true" t="shared" si="14" ref="C51:C57">SUM(E51,G51,I51)</f>
        <v>554</v>
      </c>
      <c r="D51" s="19">
        <f aca="true" t="shared" si="15" ref="D51:D57">SUM(F51,H51,J51)</f>
        <v>183</v>
      </c>
      <c r="E51" s="12">
        <v>445</v>
      </c>
      <c r="F51" s="15">
        <v>160</v>
      </c>
      <c r="G51" s="16">
        <v>109</v>
      </c>
      <c r="H51" s="17">
        <v>23</v>
      </c>
      <c r="I51" s="33"/>
      <c r="J51" s="34"/>
      <c r="K51" s="35"/>
      <c r="M51">
        <v>2</v>
      </c>
      <c r="N51">
        <f aca="true" t="shared" si="16" ref="N51:N57">E51+M51</f>
        <v>447</v>
      </c>
    </row>
    <row r="52" spans="1:14" ht="14.25">
      <c r="A52" s="29">
        <v>900902002</v>
      </c>
      <c r="B52" s="12" t="s">
        <v>62</v>
      </c>
      <c r="C52" s="14">
        <f t="shared" si="14"/>
        <v>467</v>
      </c>
      <c r="D52" s="19">
        <f t="shared" si="15"/>
        <v>101</v>
      </c>
      <c r="E52" s="12">
        <v>414</v>
      </c>
      <c r="F52" s="15">
        <v>86</v>
      </c>
      <c r="G52" s="16">
        <v>53</v>
      </c>
      <c r="H52" s="17">
        <v>15</v>
      </c>
      <c r="I52" s="33"/>
      <c r="J52" s="34"/>
      <c r="K52" s="35"/>
      <c r="M52">
        <v>2</v>
      </c>
      <c r="N52">
        <f t="shared" si="16"/>
        <v>416</v>
      </c>
    </row>
    <row r="53" spans="1:14" ht="14.25">
      <c r="A53" s="29">
        <v>900902003</v>
      </c>
      <c r="B53" s="12" t="s">
        <v>63</v>
      </c>
      <c r="C53" s="14">
        <f t="shared" si="14"/>
        <v>270</v>
      </c>
      <c r="D53" s="19">
        <f t="shared" si="15"/>
        <v>94</v>
      </c>
      <c r="E53" s="12">
        <v>217</v>
      </c>
      <c r="F53" s="15">
        <v>79</v>
      </c>
      <c r="G53" s="16">
        <v>53</v>
      </c>
      <c r="H53" s="17">
        <v>15</v>
      </c>
      <c r="I53" s="33"/>
      <c r="J53" s="34"/>
      <c r="K53" s="35"/>
      <c r="M53">
        <v>1</v>
      </c>
      <c r="N53">
        <f t="shared" si="16"/>
        <v>218</v>
      </c>
    </row>
    <row r="54" spans="1:14" ht="14.25">
      <c r="A54" s="29">
        <v>900902004</v>
      </c>
      <c r="B54" s="12" t="s">
        <v>64</v>
      </c>
      <c r="C54" s="14">
        <f t="shared" si="14"/>
        <v>233</v>
      </c>
      <c r="D54" s="19">
        <f t="shared" si="15"/>
        <v>82</v>
      </c>
      <c r="E54" s="12">
        <v>199</v>
      </c>
      <c r="F54" s="15">
        <v>72</v>
      </c>
      <c r="G54" s="16">
        <v>34</v>
      </c>
      <c r="H54" s="17">
        <v>10</v>
      </c>
      <c r="I54" s="33"/>
      <c r="J54" s="34"/>
      <c r="K54" s="35"/>
      <c r="M54">
        <v>1</v>
      </c>
      <c r="N54">
        <f t="shared" si="16"/>
        <v>200</v>
      </c>
    </row>
    <row r="55" spans="1:14" ht="14.25">
      <c r="A55" s="29">
        <v>900902005</v>
      </c>
      <c r="B55" s="12" t="s">
        <v>65</v>
      </c>
      <c r="C55" s="14">
        <f t="shared" si="14"/>
        <v>255</v>
      </c>
      <c r="D55" s="19">
        <f t="shared" si="15"/>
        <v>89</v>
      </c>
      <c r="E55" s="12">
        <v>203</v>
      </c>
      <c r="F55" s="15">
        <v>74</v>
      </c>
      <c r="G55" s="16">
        <v>52</v>
      </c>
      <c r="H55" s="17">
        <v>15</v>
      </c>
      <c r="I55" s="33"/>
      <c r="J55" s="34"/>
      <c r="K55" s="35"/>
      <c r="M55">
        <v>1</v>
      </c>
      <c r="N55">
        <f t="shared" si="16"/>
        <v>204</v>
      </c>
    </row>
    <row r="56" spans="1:14" ht="14.25">
      <c r="A56" s="29">
        <v>900902006</v>
      </c>
      <c r="B56" s="12" t="s">
        <v>161</v>
      </c>
      <c r="C56" s="14">
        <f t="shared" si="14"/>
        <v>186</v>
      </c>
      <c r="D56" s="19">
        <f t="shared" si="15"/>
        <v>62</v>
      </c>
      <c r="E56" s="12">
        <v>141</v>
      </c>
      <c r="F56" s="15">
        <v>50</v>
      </c>
      <c r="G56" s="16">
        <v>45</v>
      </c>
      <c r="H56" s="17">
        <v>12</v>
      </c>
      <c r="I56" s="33"/>
      <c r="J56" s="34"/>
      <c r="K56" s="35"/>
      <c r="M56">
        <v>1</v>
      </c>
      <c r="N56">
        <f t="shared" si="16"/>
        <v>142</v>
      </c>
    </row>
    <row r="57" spans="1:14" ht="14.25">
      <c r="A57" s="29">
        <v>900902007</v>
      </c>
      <c r="B57" s="12" t="s">
        <v>162</v>
      </c>
      <c r="C57" s="14">
        <f t="shared" si="14"/>
        <v>145</v>
      </c>
      <c r="D57" s="19">
        <f t="shared" si="15"/>
        <v>49</v>
      </c>
      <c r="E57" s="12">
        <v>112</v>
      </c>
      <c r="F57" s="15">
        <v>40</v>
      </c>
      <c r="G57" s="16">
        <v>33</v>
      </c>
      <c r="H57" s="17">
        <v>9</v>
      </c>
      <c r="I57" s="33"/>
      <c r="J57" s="34"/>
      <c r="K57" s="35"/>
      <c r="M57">
        <v>0</v>
      </c>
      <c r="N57">
        <f t="shared" si="16"/>
        <v>112</v>
      </c>
    </row>
    <row r="58" spans="1:11" ht="14.25">
      <c r="A58" s="27" t="s">
        <v>67</v>
      </c>
      <c r="B58" s="28" t="s">
        <v>5</v>
      </c>
      <c r="C58" s="8">
        <f>SUM(C59:C65)</f>
        <v>2556</v>
      </c>
      <c r="D58" s="8">
        <f aca="true" t="shared" si="17" ref="D58:I58">SUM(D59:D65)</f>
        <v>807</v>
      </c>
      <c r="E58" s="8">
        <f t="shared" si="17"/>
        <v>2017</v>
      </c>
      <c r="F58" s="8">
        <f t="shared" si="17"/>
        <v>655</v>
      </c>
      <c r="G58" s="8">
        <f t="shared" si="17"/>
        <v>539</v>
      </c>
      <c r="H58" s="8">
        <f t="shared" si="17"/>
        <v>152</v>
      </c>
      <c r="I58" s="41"/>
      <c r="J58" s="42"/>
      <c r="K58" s="32"/>
    </row>
    <row r="59" spans="1:14" ht="14.25">
      <c r="A59" s="29">
        <v>900903001</v>
      </c>
      <c r="B59" s="12" t="s">
        <v>163</v>
      </c>
      <c r="C59" s="14">
        <f aca="true" t="shared" si="18" ref="C59:C65">SUM(E59,G59,I59)</f>
        <v>360</v>
      </c>
      <c r="D59" s="19">
        <f aca="true" t="shared" si="19" ref="D59:D65">SUM(F59,H59,J59)</f>
        <v>115</v>
      </c>
      <c r="E59" s="12">
        <v>241</v>
      </c>
      <c r="F59" s="15">
        <v>87</v>
      </c>
      <c r="G59" s="16">
        <v>119</v>
      </c>
      <c r="H59" s="17">
        <v>28</v>
      </c>
      <c r="I59" s="33"/>
      <c r="J59" s="34"/>
      <c r="K59" s="35"/>
      <c r="M59">
        <v>1</v>
      </c>
      <c r="N59">
        <f aca="true" t="shared" si="20" ref="N59:N65">E59+M59</f>
        <v>242</v>
      </c>
    </row>
    <row r="60" spans="1:14" ht="14.25">
      <c r="A60" s="29">
        <v>900903002</v>
      </c>
      <c r="B60" s="12" t="s">
        <v>68</v>
      </c>
      <c r="C60" s="14">
        <f t="shared" si="18"/>
        <v>566</v>
      </c>
      <c r="D60" s="19">
        <f t="shared" si="19"/>
        <v>126</v>
      </c>
      <c r="E60" s="12">
        <v>479</v>
      </c>
      <c r="F60" s="15">
        <v>99</v>
      </c>
      <c r="G60" s="16">
        <v>87</v>
      </c>
      <c r="H60" s="17">
        <v>27</v>
      </c>
      <c r="I60" s="33"/>
      <c r="J60" s="34"/>
      <c r="K60" s="35"/>
      <c r="M60">
        <v>2</v>
      </c>
      <c r="N60">
        <f t="shared" si="20"/>
        <v>481</v>
      </c>
    </row>
    <row r="61" spans="1:14" ht="14.25">
      <c r="A61" s="29">
        <v>900903003</v>
      </c>
      <c r="B61" s="12" t="s">
        <v>69</v>
      </c>
      <c r="C61" s="14">
        <f t="shared" si="18"/>
        <v>367</v>
      </c>
      <c r="D61" s="19">
        <f t="shared" si="19"/>
        <v>128</v>
      </c>
      <c r="E61" s="12">
        <v>297</v>
      </c>
      <c r="F61" s="15">
        <v>108</v>
      </c>
      <c r="G61" s="16">
        <v>70</v>
      </c>
      <c r="H61" s="17">
        <v>20</v>
      </c>
      <c r="I61" s="33"/>
      <c r="J61" s="34"/>
      <c r="K61" s="35"/>
      <c r="M61">
        <v>1</v>
      </c>
      <c r="N61">
        <f t="shared" si="20"/>
        <v>298</v>
      </c>
    </row>
    <row r="62" spans="1:14" ht="14.25">
      <c r="A62" s="29">
        <v>900903004</v>
      </c>
      <c r="B62" s="12" t="s">
        <v>70</v>
      </c>
      <c r="C62" s="14">
        <f t="shared" si="18"/>
        <v>377</v>
      </c>
      <c r="D62" s="19">
        <f t="shared" si="19"/>
        <v>132</v>
      </c>
      <c r="E62" s="12">
        <v>301</v>
      </c>
      <c r="F62" s="15">
        <v>109</v>
      </c>
      <c r="G62" s="16">
        <v>76</v>
      </c>
      <c r="H62" s="17">
        <v>23</v>
      </c>
      <c r="I62" s="33"/>
      <c r="J62" s="34"/>
      <c r="K62" s="35"/>
      <c r="M62">
        <v>1</v>
      </c>
      <c r="N62">
        <f t="shared" si="20"/>
        <v>302</v>
      </c>
    </row>
    <row r="63" spans="1:14" ht="14.25">
      <c r="A63" s="29">
        <v>900903005</v>
      </c>
      <c r="B63" s="12" t="s">
        <v>71</v>
      </c>
      <c r="C63" s="14">
        <f t="shared" si="18"/>
        <v>356</v>
      </c>
      <c r="D63" s="19">
        <f t="shared" si="19"/>
        <v>123</v>
      </c>
      <c r="E63" s="12">
        <v>287</v>
      </c>
      <c r="F63" s="15">
        <v>104</v>
      </c>
      <c r="G63" s="16">
        <v>69</v>
      </c>
      <c r="H63" s="17">
        <v>19</v>
      </c>
      <c r="I63" s="33"/>
      <c r="J63" s="34"/>
      <c r="K63" s="35"/>
      <c r="M63">
        <v>1</v>
      </c>
      <c r="N63">
        <f t="shared" si="20"/>
        <v>288</v>
      </c>
    </row>
    <row r="64" spans="1:14" ht="14.25">
      <c r="A64" s="29">
        <v>900903006</v>
      </c>
      <c r="B64" s="12" t="s">
        <v>72</v>
      </c>
      <c r="C64" s="14">
        <f t="shared" si="18"/>
        <v>342</v>
      </c>
      <c r="D64" s="19">
        <f t="shared" si="19"/>
        <v>119</v>
      </c>
      <c r="E64" s="12">
        <v>277</v>
      </c>
      <c r="F64" s="15">
        <v>100</v>
      </c>
      <c r="G64" s="16">
        <v>65</v>
      </c>
      <c r="H64" s="17">
        <v>19</v>
      </c>
      <c r="I64" s="33"/>
      <c r="J64" s="34"/>
      <c r="K64" s="35"/>
      <c r="M64">
        <v>1</v>
      </c>
      <c r="N64">
        <f t="shared" si="20"/>
        <v>278</v>
      </c>
    </row>
    <row r="65" spans="1:14" ht="14.25">
      <c r="A65" s="29">
        <v>900903007</v>
      </c>
      <c r="B65" s="12" t="s">
        <v>164</v>
      </c>
      <c r="C65" s="14">
        <f t="shared" si="18"/>
        <v>188</v>
      </c>
      <c r="D65" s="19">
        <f t="shared" si="19"/>
        <v>64</v>
      </c>
      <c r="E65" s="12">
        <v>135</v>
      </c>
      <c r="F65" s="15">
        <v>48</v>
      </c>
      <c r="G65" s="16">
        <v>53</v>
      </c>
      <c r="H65" s="17">
        <v>16</v>
      </c>
      <c r="I65" s="33"/>
      <c r="J65" s="34"/>
      <c r="K65" s="35"/>
      <c r="M65">
        <v>1</v>
      </c>
      <c r="N65">
        <f t="shared" si="20"/>
        <v>136</v>
      </c>
    </row>
    <row r="66" spans="1:11" ht="14.25">
      <c r="A66" s="27" t="s">
        <v>89</v>
      </c>
      <c r="B66" s="28" t="s">
        <v>5</v>
      </c>
      <c r="C66" s="8">
        <f>SUM(C67:C71)</f>
        <v>1628</v>
      </c>
      <c r="D66" s="8">
        <f aca="true" t="shared" si="21" ref="D66:I66">SUM(D67:D71)</f>
        <v>558</v>
      </c>
      <c r="E66" s="8">
        <f t="shared" si="21"/>
        <v>1272</v>
      </c>
      <c r="F66" s="8">
        <f t="shared" si="21"/>
        <v>460</v>
      </c>
      <c r="G66" s="8">
        <f t="shared" si="21"/>
        <v>356</v>
      </c>
      <c r="H66" s="8">
        <f t="shared" si="21"/>
        <v>98</v>
      </c>
      <c r="I66" s="41"/>
      <c r="J66" s="42"/>
      <c r="K66" s="32"/>
    </row>
    <row r="67" spans="1:14" ht="14.25">
      <c r="A67" s="29">
        <v>900905001</v>
      </c>
      <c r="B67" s="12" t="s">
        <v>165</v>
      </c>
      <c r="C67" s="14">
        <f aca="true" t="shared" si="22" ref="C67:C72">SUM(E67,G67,I67)</f>
        <v>474</v>
      </c>
      <c r="D67" s="19">
        <f aca="true" t="shared" si="23" ref="D67:D72">SUM(F67,H67,J67)</f>
        <v>157</v>
      </c>
      <c r="E67" s="12">
        <v>357</v>
      </c>
      <c r="F67" s="15">
        <v>129</v>
      </c>
      <c r="G67" s="16">
        <v>117</v>
      </c>
      <c r="H67" s="17">
        <v>28</v>
      </c>
      <c r="I67" s="33"/>
      <c r="J67" s="34"/>
      <c r="K67" s="35"/>
      <c r="M67">
        <v>1</v>
      </c>
      <c r="N67">
        <f aca="true" t="shared" si="24" ref="N67:N72">E67+M67</f>
        <v>358</v>
      </c>
    </row>
    <row r="68" spans="1:14" ht="14.25">
      <c r="A68" s="29">
        <v>900905002</v>
      </c>
      <c r="B68" s="12" t="s">
        <v>90</v>
      </c>
      <c r="C68" s="14">
        <f t="shared" si="22"/>
        <v>481</v>
      </c>
      <c r="D68" s="19">
        <f t="shared" si="23"/>
        <v>168</v>
      </c>
      <c r="E68" s="12">
        <v>406</v>
      </c>
      <c r="F68" s="15">
        <v>147</v>
      </c>
      <c r="G68" s="16">
        <v>75</v>
      </c>
      <c r="H68" s="17">
        <v>21</v>
      </c>
      <c r="I68" s="33"/>
      <c r="J68" s="34"/>
      <c r="K68" s="35"/>
      <c r="M68">
        <v>1</v>
      </c>
      <c r="N68">
        <f t="shared" si="24"/>
        <v>407</v>
      </c>
    </row>
    <row r="69" spans="1:14" ht="14.25">
      <c r="A69" s="29">
        <v>900905003</v>
      </c>
      <c r="B69" s="12" t="s">
        <v>91</v>
      </c>
      <c r="C69" s="14">
        <f t="shared" si="22"/>
        <v>423</v>
      </c>
      <c r="D69" s="19">
        <f t="shared" si="23"/>
        <v>148</v>
      </c>
      <c r="E69" s="12">
        <v>334</v>
      </c>
      <c r="F69" s="15">
        <v>121</v>
      </c>
      <c r="G69" s="16">
        <v>89</v>
      </c>
      <c r="H69" s="17">
        <v>27</v>
      </c>
      <c r="I69" s="33"/>
      <c r="J69" s="34"/>
      <c r="K69" s="35"/>
      <c r="M69">
        <v>1</v>
      </c>
      <c r="N69">
        <f t="shared" si="24"/>
        <v>335</v>
      </c>
    </row>
    <row r="70" spans="1:14" ht="14.25">
      <c r="A70" s="29">
        <v>900905004</v>
      </c>
      <c r="B70" s="12" t="s">
        <v>92</v>
      </c>
      <c r="C70" s="14">
        <f t="shared" si="22"/>
        <v>94</v>
      </c>
      <c r="D70" s="19">
        <f t="shared" si="23"/>
        <v>33</v>
      </c>
      <c r="E70" s="12">
        <v>63</v>
      </c>
      <c r="F70" s="15">
        <v>23</v>
      </c>
      <c r="G70" s="16">
        <v>31</v>
      </c>
      <c r="H70" s="17">
        <v>10</v>
      </c>
      <c r="I70" s="33"/>
      <c r="J70" s="34"/>
      <c r="K70" s="35"/>
      <c r="M70">
        <v>0</v>
      </c>
      <c r="N70">
        <f t="shared" si="24"/>
        <v>63</v>
      </c>
    </row>
    <row r="71" spans="1:14" ht="14.25">
      <c r="A71" s="29">
        <v>900905005</v>
      </c>
      <c r="B71" s="12" t="s">
        <v>166</v>
      </c>
      <c r="C71" s="14">
        <f t="shared" si="22"/>
        <v>156</v>
      </c>
      <c r="D71" s="19">
        <f t="shared" si="23"/>
        <v>52</v>
      </c>
      <c r="E71" s="12">
        <v>112</v>
      </c>
      <c r="F71" s="15">
        <v>40</v>
      </c>
      <c r="G71" s="16">
        <v>44</v>
      </c>
      <c r="H71" s="17">
        <v>12</v>
      </c>
      <c r="I71" s="33"/>
      <c r="J71" s="34"/>
      <c r="K71" s="35"/>
      <c r="M71">
        <v>0</v>
      </c>
      <c r="N71">
        <f t="shared" si="24"/>
        <v>112</v>
      </c>
    </row>
    <row r="72" spans="1:11" ht="14.25">
      <c r="A72" s="27" t="s">
        <v>94</v>
      </c>
      <c r="B72" s="28" t="s">
        <v>5</v>
      </c>
      <c r="C72" s="8">
        <f>SUM(C73:C77)</f>
        <v>1726</v>
      </c>
      <c r="D72" s="8">
        <f aca="true" t="shared" si="25" ref="D72:I72">SUM(D73:D77)</f>
        <v>596</v>
      </c>
      <c r="E72" s="8">
        <f t="shared" si="25"/>
        <v>1413</v>
      </c>
      <c r="F72" s="8">
        <f t="shared" si="25"/>
        <v>510</v>
      </c>
      <c r="G72" s="8">
        <f t="shared" si="25"/>
        <v>313</v>
      </c>
      <c r="H72" s="8">
        <f t="shared" si="25"/>
        <v>86</v>
      </c>
      <c r="I72" s="8"/>
      <c r="J72" s="42"/>
      <c r="K72" s="32"/>
    </row>
    <row r="73" spans="1:14" ht="14.25">
      <c r="A73" s="29">
        <v>900906001</v>
      </c>
      <c r="B73" s="12" t="s">
        <v>167</v>
      </c>
      <c r="C73" s="14">
        <f aca="true" t="shared" si="26" ref="C73:C78">SUM(E73,G73,I73)</f>
        <v>514</v>
      </c>
      <c r="D73" s="19">
        <f aca="true" t="shared" si="27" ref="D73:D78">SUM(F73,H73,J73)</f>
        <v>173</v>
      </c>
      <c r="E73" s="12">
        <v>422</v>
      </c>
      <c r="F73" s="15">
        <v>152</v>
      </c>
      <c r="G73" s="16">
        <v>92</v>
      </c>
      <c r="H73" s="17">
        <v>21</v>
      </c>
      <c r="I73" s="33"/>
      <c r="J73" s="34"/>
      <c r="K73" s="35"/>
      <c r="M73">
        <v>2</v>
      </c>
      <c r="N73">
        <f aca="true" t="shared" si="28" ref="N73:N78">E73+M73</f>
        <v>424</v>
      </c>
    </row>
    <row r="74" spans="1:14" ht="14.25">
      <c r="A74" s="29">
        <v>900906002</v>
      </c>
      <c r="B74" s="12" t="s">
        <v>95</v>
      </c>
      <c r="C74" s="14">
        <f t="shared" si="26"/>
        <v>433</v>
      </c>
      <c r="D74" s="19">
        <f t="shared" si="27"/>
        <v>153</v>
      </c>
      <c r="E74" s="12">
        <v>370</v>
      </c>
      <c r="F74" s="15">
        <v>134</v>
      </c>
      <c r="G74" s="16">
        <v>63</v>
      </c>
      <c r="H74" s="17">
        <v>19</v>
      </c>
      <c r="I74" s="33"/>
      <c r="J74" s="34"/>
      <c r="K74" s="35"/>
      <c r="M74">
        <v>1</v>
      </c>
      <c r="N74">
        <f t="shared" si="28"/>
        <v>371</v>
      </c>
    </row>
    <row r="75" spans="1:14" ht="14.25">
      <c r="A75" s="29">
        <v>900906003</v>
      </c>
      <c r="B75" s="12" t="s">
        <v>96</v>
      </c>
      <c r="C75" s="14">
        <f t="shared" si="26"/>
        <v>445</v>
      </c>
      <c r="D75" s="19">
        <f t="shared" si="27"/>
        <v>155</v>
      </c>
      <c r="E75" s="12">
        <v>365</v>
      </c>
      <c r="F75" s="15">
        <v>132</v>
      </c>
      <c r="G75" s="16">
        <v>80</v>
      </c>
      <c r="H75" s="17">
        <v>23</v>
      </c>
      <c r="I75" s="33"/>
      <c r="J75" s="34"/>
      <c r="K75" s="35"/>
      <c r="M75">
        <v>1</v>
      </c>
      <c r="N75">
        <f t="shared" si="28"/>
        <v>366</v>
      </c>
    </row>
    <row r="76" spans="1:14" ht="14.25">
      <c r="A76" s="29">
        <v>900906004</v>
      </c>
      <c r="B76" s="12" t="s">
        <v>97</v>
      </c>
      <c r="C76" s="14">
        <f t="shared" si="26"/>
        <v>231</v>
      </c>
      <c r="D76" s="19">
        <f t="shared" si="27"/>
        <v>80</v>
      </c>
      <c r="E76" s="12">
        <v>193</v>
      </c>
      <c r="F76" s="15">
        <v>70</v>
      </c>
      <c r="G76" s="16">
        <v>38</v>
      </c>
      <c r="H76" s="17">
        <v>10</v>
      </c>
      <c r="I76" s="33"/>
      <c r="J76" s="34"/>
      <c r="K76" s="35"/>
      <c r="M76">
        <v>1</v>
      </c>
      <c r="N76">
        <f t="shared" si="28"/>
        <v>194</v>
      </c>
    </row>
    <row r="77" spans="1:14" ht="14.25">
      <c r="A77" s="29">
        <v>900906006</v>
      </c>
      <c r="B77" s="12" t="s">
        <v>168</v>
      </c>
      <c r="C77" s="14">
        <f t="shared" si="26"/>
        <v>103</v>
      </c>
      <c r="D77" s="19">
        <f t="shared" si="27"/>
        <v>35</v>
      </c>
      <c r="E77" s="12">
        <v>63</v>
      </c>
      <c r="F77" s="15">
        <v>22</v>
      </c>
      <c r="G77" s="16">
        <v>40</v>
      </c>
      <c r="H77" s="17">
        <v>13</v>
      </c>
      <c r="I77" s="33"/>
      <c r="J77" s="34"/>
      <c r="K77" s="35"/>
      <c r="M77">
        <v>0</v>
      </c>
      <c r="N77">
        <f t="shared" si="28"/>
        <v>63</v>
      </c>
    </row>
    <row r="78" spans="1:11" ht="14.25">
      <c r="A78" s="27" t="s">
        <v>10</v>
      </c>
      <c r="B78" s="28" t="s">
        <v>5</v>
      </c>
      <c r="C78" s="8">
        <f>SUM(C79:C98)</f>
        <v>11858</v>
      </c>
      <c r="D78" s="8">
        <f aca="true" t="shared" si="29" ref="D78:J78">SUM(D79:D98)</f>
        <v>2646</v>
      </c>
      <c r="E78" s="8">
        <f t="shared" si="29"/>
        <v>9455</v>
      </c>
      <c r="F78" s="8">
        <f t="shared" si="29"/>
        <v>1954</v>
      </c>
      <c r="G78" s="8">
        <f t="shared" si="29"/>
        <v>1967</v>
      </c>
      <c r="H78" s="8">
        <f t="shared" si="29"/>
        <v>567</v>
      </c>
      <c r="I78" s="8">
        <f t="shared" si="29"/>
        <v>436</v>
      </c>
      <c r="J78" s="8">
        <f t="shared" si="29"/>
        <v>125</v>
      </c>
      <c r="K78" s="32"/>
    </row>
    <row r="79" spans="1:14" ht="70.5" customHeight="1">
      <c r="A79" s="29">
        <v>900907001</v>
      </c>
      <c r="B79" s="12" t="s">
        <v>169</v>
      </c>
      <c r="C79" s="14">
        <f aca="true" t="shared" si="30" ref="C79:C98">SUM(E79,G79,I79)</f>
        <v>439</v>
      </c>
      <c r="D79" s="19">
        <f aca="true" t="shared" si="31" ref="D79:D98">SUM(F79,H79,J79)</f>
        <v>78</v>
      </c>
      <c r="E79" s="12">
        <v>232</v>
      </c>
      <c r="F79" s="15">
        <v>47</v>
      </c>
      <c r="G79" s="16">
        <v>207</v>
      </c>
      <c r="H79" s="17">
        <v>31</v>
      </c>
      <c r="I79" s="33"/>
      <c r="J79" s="34"/>
      <c r="K79" s="40" t="s">
        <v>170</v>
      </c>
      <c r="M79">
        <v>1</v>
      </c>
      <c r="N79">
        <f aca="true" t="shared" si="32" ref="N79:N98">E79+M79</f>
        <v>233</v>
      </c>
    </row>
    <row r="80" spans="1:14" ht="14.25">
      <c r="A80" s="29">
        <v>900907002</v>
      </c>
      <c r="B80" s="12" t="s">
        <v>13</v>
      </c>
      <c r="C80" s="14">
        <f t="shared" si="30"/>
        <v>407</v>
      </c>
      <c r="D80" s="19">
        <f t="shared" si="31"/>
        <v>91</v>
      </c>
      <c r="E80" s="12">
        <v>333</v>
      </c>
      <c r="F80" s="15">
        <v>69</v>
      </c>
      <c r="G80" s="16">
        <v>74</v>
      </c>
      <c r="H80" s="17">
        <v>22</v>
      </c>
      <c r="I80" s="33"/>
      <c r="J80" s="34"/>
      <c r="K80" s="35"/>
      <c r="M80">
        <v>1</v>
      </c>
      <c r="N80">
        <f t="shared" si="32"/>
        <v>334</v>
      </c>
    </row>
    <row r="81" spans="1:14" ht="14.25">
      <c r="A81" s="29">
        <v>900907003</v>
      </c>
      <c r="B81" s="43" t="s">
        <v>171</v>
      </c>
      <c r="C81" s="14">
        <f t="shared" si="30"/>
        <v>203</v>
      </c>
      <c r="D81" s="19">
        <f t="shared" si="31"/>
        <v>46</v>
      </c>
      <c r="E81" s="12">
        <v>160</v>
      </c>
      <c r="F81" s="15">
        <v>33</v>
      </c>
      <c r="G81" s="16">
        <v>43</v>
      </c>
      <c r="H81" s="17">
        <v>13</v>
      </c>
      <c r="I81" s="33"/>
      <c r="J81" s="34"/>
      <c r="K81" s="35"/>
      <c r="M81">
        <v>1</v>
      </c>
      <c r="N81">
        <f t="shared" si="32"/>
        <v>161</v>
      </c>
    </row>
    <row r="82" spans="1:14" ht="14.25">
      <c r="A82" s="29">
        <v>900907004</v>
      </c>
      <c r="B82" s="12" t="s">
        <v>15</v>
      </c>
      <c r="C82" s="14">
        <f t="shared" si="30"/>
        <v>719</v>
      </c>
      <c r="D82" s="19">
        <f t="shared" si="31"/>
        <v>158</v>
      </c>
      <c r="E82" s="12">
        <v>616</v>
      </c>
      <c r="F82" s="15">
        <v>127</v>
      </c>
      <c r="G82" s="16">
        <v>103</v>
      </c>
      <c r="H82" s="17">
        <v>31</v>
      </c>
      <c r="I82" s="33"/>
      <c r="J82" s="34"/>
      <c r="K82" s="35"/>
      <c r="M82">
        <v>2</v>
      </c>
      <c r="N82">
        <f t="shared" si="32"/>
        <v>618</v>
      </c>
    </row>
    <row r="83" spans="1:14" ht="14.25">
      <c r="A83" s="29">
        <v>900907005</v>
      </c>
      <c r="B83" s="12" t="s">
        <v>16</v>
      </c>
      <c r="C83" s="14">
        <f t="shared" si="30"/>
        <v>707</v>
      </c>
      <c r="D83" s="19">
        <f t="shared" si="31"/>
        <v>156</v>
      </c>
      <c r="E83" s="12">
        <v>603</v>
      </c>
      <c r="F83" s="15">
        <v>125</v>
      </c>
      <c r="G83" s="16">
        <v>104</v>
      </c>
      <c r="H83" s="17">
        <v>31</v>
      </c>
      <c r="I83" s="33"/>
      <c r="J83" s="34"/>
      <c r="K83" s="35"/>
      <c r="M83">
        <v>2</v>
      </c>
      <c r="N83">
        <f t="shared" si="32"/>
        <v>605</v>
      </c>
    </row>
    <row r="84" spans="1:14" ht="14.25">
      <c r="A84" s="29">
        <v>900907006</v>
      </c>
      <c r="B84" s="12" t="s">
        <v>17</v>
      </c>
      <c r="C84" s="14">
        <f t="shared" si="30"/>
        <v>691</v>
      </c>
      <c r="D84" s="19">
        <f t="shared" si="31"/>
        <v>162</v>
      </c>
      <c r="E84" s="12">
        <v>598</v>
      </c>
      <c r="F84" s="15">
        <v>124</v>
      </c>
      <c r="G84" s="16">
        <v>93</v>
      </c>
      <c r="H84" s="17">
        <v>38</v>
      </c>
      <c r="I84" s="33"/>
      <c r="J84" s="34"/>
      <c r="K84" s="35"/>
      <c r="M84">
        <v>2</v>
      </c>
      <c r="N84">
        <f t="shared" si="32"/>
        <v>600</v>
      </c>
    </row>
    <row r="85" spans="1:14" ht="14.25">
      <c r="A85" s="29">
        <v>900907007</v>
      </c>
      <c r="B85" s="12" t="s">
        <v>18</v>
      </c>
      <c r="C85" s="14">
        <f t="shared" si="30"/>
        <v>737</v>
      </c>
      <c r="D85" s="19">
        <f t="shared" si="31"/>
        <v>164</v>
      </c>
      <c r="E85" s="12">
        <v>611</v>
      </c>
      <c r="F85" s="15">
        <v>126</v>
      </c>
      <c r="G85" s="16">
        <v>126</v>
      </c>
      <c r="H85" s="17">
        <v>38</v>
      </c>
      <c r="I85" s="33"/>
      <c r="J85" s="34"/>
      <c r="K85" s="35"/>
      <c r="M85">
        <v>2</v>
      </c>
      <c r="N85">
        <f t="shared" si="32"/>
        <v>613</v>
      </c>
    </row>
    <row r="86" spans="1:14" ht="14.25">
      <c r="A86" s="29">
        <v>900907008</v>
      </c>
      <c r="B86" s="12" t="s">
        <v>19</v>
      </c>
      <c r="C86" s="14">
        <f t="shared" si="30"/>
        <v>636</v>
      </c>
      <c r="D86" s="19">
        <f t="shared" si="31"/>
        <v>141</v>
      </c>
      <c r="E86" s="12">
        <v>532</v>
      </c>
      <c r="F86" s="15">
        <v>110</v>
      </c>
      <c r="G86" s="16">
        <v>104</v>
      </c>
      <c r="H86" s="17">
        <v>31</v>
      </c>
      <c r="I86" s="33"/>
      <c r="J86" s="34"/>
      <c r="K86" s="35"/>
      <c r="M86">
        <v>2</v>
      </c>
      <c r="N86">
        <f t="shared" si="32"/>
        <v>534</v>
      </c>
    </row>
    <row r="87" spans="1:14" ht="14.25">
      <c r="A87" s="29">
        <v>900907009</v>
      </c>
      <c r="B87" s="12" t="s">
        <v>20</v>
      </c>
      <c r="C87" s="14">
        <f t="shared" si="30"/>
        <v>534</v>
      </c>
      <c r="D87" s="19">
        <f t="shared" si="31"/>
        <v>117</v>
      </c>
      <c r="E87" s="12">
        <v>440</v>
      </c>
      <c r="F87" s="15">
        <v>91</v>
      </c>
      <c r="G87" s="16">
        <v>94</v>
      </c>
      <c r="H87" s="17">
        <v>26</v>
      </c>
      <c r="I87" s="33"/>
      <c r="J87" s="34"/>
      <c r="K87" s="35"/>
      <c r="M87">
        <v>2</v>
      </c>
      <c r="N87">
        <f t="shared" si="32"/>
        <v>442</v>
      </c>
    </row>
    <row r="88" spans="1:14" ht="14.25">
      <c r="A88" s="29">
        <v>900907010</v>
      </c>
      <c r="B88" s="12" t="s">
        <v>21</v>
      </c>
      <c r="C88" s="14">
        <f t="shared" si="30"/>
        <v>551</v>
      </c>
      <c r="D88" s="19">
        <f t="shared" si="31"/>
        <v>123</v>
      </c>
      <c r="E88" s="12">
        <v>460</v>
      </c>
      <c r="F88" s="15">
        <v>95</v>
      </c>
      <c r="G88" s="16">
        <v>91</v>
      </c>
      <c r="H88" s="17">
        <v>28</v>
      </c>
      <c r="I88" s="33"/>
      <c r="J88" s="34"/>
      <c r="K88" s="35"/>
      <c r="M88">
        <v>2</v>
      </c>
      <c r="N88">
        <f t="shared" si="32"/>
        <v>462</v>
      </c>
    </row>
    <row r="89" spans="1:14" ht="14.25">
      <c r="A89" s="29">
        <v>900907011</v>
      </c>
      <c r="B89" s="12" t="s">
        <v>22</v>
      </c>
      <c r="C89" s="14">
        <f t="shared" si="30"/>
        <v>484</v>
      </c>
      <c r="D89" s="19">
        <f t="shared" si="31"/>
        <v>109</v>
      </c>
      <c r="E89" s="12">
        <v>395</v>
      </c>
      <c r="F89" s="15">
        <v>82</v>
      </c>
      <c r="G89" s="16">
        <v>89</v>
      </c>
      <c r="H89" s="17">
        <v>27</v>
      </c>
      <c r="I89" s="33"/>
      <c r="J89" s="34"/>
      <c r="K89" s="35"/>
      <c r="M89">
        <v>2</v>
      </c>
      <c r="N89">
        <f t="shared" si="32"/>
        <v>397</v>
      </c>
    </row>
    <row r="90" spans="1:14" ht="14.25">
      <c r="A90" s="29">
        <v>900907012</v>
      </c>
      <c r="B90" s="12" t="s">
        <v>23</v>
      </c>
      <c r="C90" s="14">
        <f t="shared" si="30"/>
        <v>586</v>
      </c>
      <c r="D90" s="19">
        <f t="shared" si="31"/>
        <v>130</v>
      </c>
      <c r="E90" s="12">
        <v>495</v>
      </c>
      <c r="F90" s="15">
        <v>102</v>
      </c>
      <c r="G90" s="16">
        <v>91</v>
      </c>
      <c r="H90" s="17">
        <v>28</v>
      </c>
      <c r="I90" s="33"/>
      <c r="J90" s="34"/>
      <c r="K90" s="35"/>
      <c r="M90">
        <v>2</v>
      </c>
      <c r="N90">
        <f t="shared" si="32"/>
        <v>497</v>
      </c>
    </row>
    <row r="91" spans="1:14" ht="14.25">
      <c r="A91" s="29">
        <v>900907013</v>
      </c>
      <c r="B91" s="12" t="s">
        <v>24</v>
      </c>
      <c r="C91" s="14">
        <f t="shared" si="30"/>
        <v>478</v>
      </c>
      <c r="D91" s="19">
        <f t="shared" si="31"/>
        <v>106</v>
      </c>
      <c r="E91" s="12">
        <v>397</v>
      </c>
      <c r="F91" s="15">
        <v>82</v>
      </c>
      <c r="G91" s="16">
        <v>81</v>
      </c>
      <c r="H91" s="17">
        <v>24</v>
      </c>
      <c r="I91" s="33"/>
      <c r="J91" s="34"/>
      <c r="K91" s="35"/>
      <c r="M91">
        <v>2</v>
      </c>
      <c r="N91">
        <f t="shared" si="32"/>
        <v>399</v>
      </c>
    </row>
    <row r="92" spans="1:14" ht="14.25">
      <c r="A92" s="29">
        <v>900907014</v>
      </c>
      <c r="B92" s="12" t="s">
        <v>25</v>
      </c>
      <c r="C92" s="14">
        <f t="shared" si="30"/>
        <v>852</v>
      </c>
      <c r="D92" s="19">
        <f t="shared" si="31"/>
        <v>185</v>
      </c>
      <c r="E92" s="12">
        <v>733</v>
      </c>
      <c r="F92" s="15">
        <v>151</v>
      </c>
      <c r="G92" s="16">
        <v>119</v>
      </c>
      <c r="H92" s="17">
        <v>34</v>
      </c>
      <c r="I92" s="33"/>
      <c r="J92" s="34"/>
      <c r="K92" s="35"/>
      <c r="M92">
        <v>3</v>
      </c>
      <c r="N92">
        <f t="shared" si="32"/>
        <v>736</v>
      </c>
    </row>
    <row r="93" spans="1:14" ht="14.25">
      <c r="A93" s="29">
        <v>900907015</v>
      </c>
      <c r="B93" s="12" t="s">
        <v>26</v>
      </c>
      <c r="C93" s="14">
        <f t="shared" si="30"/>
        <v>648</v>
      </c>
      <c r="D93" s="19">
        <f t="shared" si="31"/>
        <v>142</v>
      </c>
      <c r="E93" s="12">
        <v>557</v>
      </c>
      <c r="F93" s="15">
        <v>115</v>
      </c>
      <c r="G93" s="16">
        <v>91</v>
      </c>
      <c r="H93" s="17">
        <v>27</v>
      </c>
      <c r="I93" s="33"/>
      <c r="J93" s="34"/>
      <c r="K93" s="35"/>
      <c r="M93">
        <v>2</v>
      </c>
      <c r="N93">
        <f t="shared" si="32"/>
        <v>559</v>
      </c>
    </row>
    <row r="94" spans="1:14" ht="14.25">
      <c r="A94" s="29">
        <v>900907016</v>
      </c>
      <c r="B94" s="12" t="s">
        <v>27</v>
      </c>
      <c r="C94" s="14">
        <f t="shared" si="30"/>
        <v>671</v>
      </c>
      <c r="D94" s="19">
        <f t="shared" si="31"/>
        <v>149</v>
      </c>
      <c r="E94" s="12">
        <v>554</v>
      </c>
      <c r="F94" s="15">
        <v>114</v>
      </c>
      <c r="G94" s="16">
        <v>117</v>
      </c>
      <c r="H94" s="17">
        <v>35</v>
      </c>
      <c r="I94" s="33"/>
      <c r="J94" s="34"/>
      <c r="K94" s="35"/>
      <c r="M94">
        <v>2</v>
      </c>
      <c r="N94">
        <f t="shared" si="32"/>
        <v>556</v>
      </c>
    </row>
    <row r="95" spans="1:14" ht="14.25">
      <c r="A95" s="29">
        <v>900907017</v>
      </c>
      <c r="B95" s="12" t="s">
        <v>28</v>
      </c>
      <c r="C95" s="14">
        <f t="shared" si="30"/>
        <v>1087</v>
      </c>
      <c r="D95" s="19">
        <f t="shared" si="31"/>
        <v>269</v>
      </c>
      <c r="E95" s="12">
        <v>547</v>
      </c>
      <c r="F95" s="15">
        <v>113</v>
      </c>
      <c r="G95" s="16">
        <v>104</v>
      </c>
      <c r="H95" s="17">
        <v>31</v>
      </c>
      <c r="I95" s="33">
        <v>436</v>
      </c>
      <c r="J95" s="34">
        <v>125</v>
      </c>
      <c r="K95" s="35"/>
      <c r="M95">
        <v>2</v>
      </c>
      <c r="N95">
        <f t="shared" si="32"/>
        <v>549</v>
      </c>
    </row>
    <row r="96" spans="1:14" ht="14.25">
      <c r="A96" s="29">
        <v>900907018</v>
      </c>
      <c r="B96" s="12" t="s">
        <v>29</v>
      </c>
      <c r="C96" s="14">
        <f t="shared" si="30"/>
        <v>387</v>
      </c>
      <c r="D96" s="19">
        <f t="shared" si="31"/>
        <v>85</v>
      </c>
      <c r="E96" s="12">
        <v>321</v>
      </c>
      <c r="F96" s="15">
        <v>67</v>
      </c>
      <c r="G96" s="16">
        <v>66</v>
      </c>
      <c r="H96" s="17">
        <v>18</v>
      </c>
      <c r="I96" s="33"/>
      <c r="J96" s="34"/>
      <c r="K96" s="35"/>
      <c r="M96">
        <v>1</v>
      </c>
      <c r="N96">
        <f t="shared" si="32"/>
        <v>322</v>
      </c>
    </row>
    <row r="97" spans="1:14" ht="14.25">
      <c r="A97" s="29">
        <v>900907019</v>
      </c>
      <c r="B97" s="12" t="s">
        <v>30</v>
      </c>
      <c r="C97" s="14">
        <f t="shared" si="30"/>
        <v>499</v>
      </c>
      <c r="D97" s="19">
        <f t="shared" si="31"/>
        <v>114</v>
      </c>
      <c r="E97" s="12">
        <v>410</v>
      </c>
      <c r="F97" s="15">
        <v>85</v>
      </c>
      <c r="G97" s="16">
        <v>89</v>
      </c>
      <c r="H97" s="17">
        <v>29</v>
      </c>
      <c r="I97" s="33"/>
      <c r="J97" s="34"/>
      <c r="K97" s="35"/>
      <c r="M97">
        <v>2</v>
      </c>
      <c r="N97">
        <f t="shared" si="32"/>
        <v>412</v>
      </c>
    </row>
    <row r="98" spans="1:14" ht="14.25">
      <c r="A98" s="29">
        <v>900907020</v>
      </c>
      <c r="B98" s="12" t="s">
        <v>31</v>
      </c>
      <c r="C98" s="14">
        <f t="shared" si="30"/>
        <v>542</v>
      </c>
      <c r="D98" s="19">
        <f t="shared" si="31"/>
        <v>121</v>
      </c>
      <c r="E98" s="12">
        <v>461</v>
      </c>
      <c r="F98" s="15">
        <v>96</v>
      </c>
      <c r="G98" s="16">
        <v>81</v>
      </c>
      <c r="H98" s="17">
        <v>25</v>
      </c>
      <c r="I98" s="33"/>
      <c r="J98" s="34"/>
      <c r="K98" s="35"/>
      <c r="M98">
        <v>2</v>
      </c>
      <c r="N98">
        <f t="shared" si="32"/>
        <v>463</v>
      </c>
    </row>
    <row r="99" spans="1:11" ht="14.25">
      <c r="A99" s="27" t="s">
        <v>99</v>
      </c>
      <c r="B99" s="28" t="s">
        <v>5</v>
      </c>
      <c r="C99" s="8">
        <f>SUM(C100:C110)</f>
        <v>8563</v>
      </c>
      <c r="D99" s="8">
        <f aca="true" t="shared" si="33" ref="D99:J99">SUM(D100:D110)</f>
        <v>2959</v>
      </c>
      <c r="E99" s="8">
        <f t="shared" si="33"/>
        <v>6237</v>
      </c>
      <c r="F99" s="8">
        <f t="shared" si="33"/>
        <v>2083</v>
      </c>
      <c r="G99" s="8">
        <f t="shared" si="33"/>
        <v>1273</v>
      </c>
      <c r="H99" s="8">
        <f t="shared" si="33"/>
        <v>350</v>
      </c>
      <c r="I99" s="8">
        <f t="shared" si="33"/>
        <v>1053</v>
      </c>
      <c r="J99" s="8">
        <f t="shared" si="33"/>
        <v>526</v>
      </c>
      <c r="K99" s="44"/>
    </row>
    <row r="100" spans="1:14" ht="75" customHeight="1">
      <c r="A100" s="29">
        <v>900908001</v>
      </c>
      <c r="B100" s="12" t="s">
        <v>172</v>
      </c>
      <c r="C100" s="14">
        <f aca="true" t="shared" si="34" ref="C100:C110">SUM(E100,G100,I100)</f>
        <v>391</v>
      </c>
      <c r="D100" s="19">
        <f aca="true" t="shared" si="35" ref="D100:D110">SUM(F100,H100,J100)</f>
        <v>112</v>
      </c>
      <c r="E100" s="12">
        <v>234</v>
      </c>
      <c r="F100" s="15">
        <v>85</v>
      </c>
      <c r="G100" s="16">
        <v>157</v>
      </c>
      <c r="H100" s="17">
        <v>27</v>
      </c>
      <c r="I100" s="33"/>
      <c r="J100" s="34"/>
      <c r="K100" s="40" t="s">
        <v>173</v>
      </c>
      <c r="M100">
        <v>1</v>
      </c>
      <c r="N100">
        <f aca="true" t="shared" si="36" ref="N100:N110">E100+M100</f>
        <v>235</v>
      </c>
    </row>
    <row r="101" spans="1:14" ht="14.25">
      <c r="A101" s="29">
        <v>900908002</v>
      </c>
      <c r="B101" s="12" t="s">
        <v>100</v>
      </c>
      <c r="C101" s="14">
        <f t="shared" si="34"/>
        <v>1052</v>
      </c>
      <c r="D101" s="19">
        <f t="shared" si="35"/>
        <v>369</v>
      </c>
      <c r="E101" s="12">
        <v>915</v>
      </c>
      <c r="F101" s="15">
        <v>331</v>
      </c>
      <c r="G101" s="16">
        <v>137</v>
      </c>
      <c r="H101" s="17">
        <v>38</v>
      </c>
      <c r="I101" s="33"/>
      <c r="J101" s="34"/>
      <c r="K101" s="35"/>
      <c r="M101">
        <v>3</v>
      </c>
      <c r="N101">
        <f t="shared" si="36"/>
        <v>918</v>
      </c>
    </row>
    <row r="102" spans="1:14" ht="14.25">
      <c r="A102" s="29">
        <v>900908003</v>
      </c>
      <c r="B102" s="12" t="s">
        <v>101</v>
      </c>
      <c r="C102" s="14">
        <f t="shared" si="34"/>
        <v>1420</v>
      </c>
      <c r="D102" s="19">
        <f t="shared" si="35"/>
        <v>575</v>
      </c>
      <c r="E102" s="12">
        <v>758</v>
      </c>
      <c r="F102" s="15">
        <v>274</v>
      </c>
      <c r="G102" s="16">
        <v>139</v>
      </c>
      <c r="H102" s="17">
        <v>40</v>
      </c>
      <c r="I102" s="33">
        <v>523</v>
      </c>
      <c r="J102" s="34">
        <v>261</v>
      </c>
      <c r="K102" s="35"/>
      <c r="M102">
        <v>3</v>
      </c>
      <c r="N102">
        <f t="shared" si="36"/>
        <v>761</v>
      </c>
    </row>
    <row r="103" spans="1:14" ht="14.25">
      <c r="A103" s="29">
        <v>900908004</v>
      </c>
      <c r="B103" s="12" t="s">
        <v>102</v>
      </c>
      <c r="C103" s="14">
        <f t="shared" si="34"/>
        <v>831</v>
      </c>
      <c r="D103" s="19">
        <f t="shared" si="35"/>
        <v>293</v>
      </c>
      <c r="E103" s="12">
        <v>690</v>
      </c>
      <c r="F103" s="15">
        <v>250</v>
      </c>
      <c r="G103" s="16">
        <v>141</v>
      </c>
      <c r="H103" s="17">
        <v>43</v>
      </c>
      <c r="I103" s="33"/>
      <c r="J103" s="34"/>
      <c r="K103" s="35"/>
      <c r="M103">
        <v>3</v>
      </c>
      <c r="N103">
        <f t="shared" si="36"/>
        <v>693</v>
      </c>
    </row>
    <row r="104" spans="1:14" ht="14.25">
      <c r="A104" s="29">
        <v>900908005</v>
      </c>
      <c r="B104" s="12" t="s">
        <v>103</v>
      </c>
      <c r="C104" s="14">
        <f t="shared" si="34"/>
        <v>587</v>
      </c>
      <c r="D104" s="19">
        <f t="shared" si="35"/>
        <v>203</v>
      </c>
      <c r="E104" s="12">
        <v>486</v>
      </c>
      <c r="F104" s="15">
        <v>176</v>
      </c>
      <c r="G104" s="16">
        <v>101</v>
      </c>
      <c r="H104" s="17">
        <v>27</v>
      </c>
      <c r="I104" s="33"/>
      <c r="J104" s="34"/>
      <c r="K104" s="35"/>
      <c r="M104">
        <v>2</v>
      </c>
      <c r="N104">
        <f t="shared" si="36"/>
        <v>488</v>
      </c>
    </row>
    <row r="105" spans="1:14" ht="14.25">
      <c r="A105" s="29">
        <v>900908006</v>
      </c>
      <c r="B105" s="12" t="s">
        <v>104</v>
      </c>
      <c r="C105" s="14">
        <f t="shared" si="34"/>
        <v>911</v>
      </c>
      <c r="D105" s="19">
        <f t="shared" si="35"/>
        <v>226</v>
      </c>
      <c r="E105" s="12">
        <v>709</v>
      </c>
      <c r="F105" s="15">
        <v>146</v>
      </c>
      <c r="G105" s="16">
        <v>102</v>
      </c>
      <c r="H105" s="17">
        <v>30</v>
      </c>
      <c r="I105" s="33">
        <v>100</v>
      </c>
      <c r="J105" s="34">
        <v>50</v>
      </c>
      <c r="K105" s="35"/>
      <c r="M105">
        <v>3</v>
      </c>
      <c r="N105">
        <f t="shared" si="36"/>
        <v>712</v>
      </c>
    </row>
    <row r="106" spans="1:14" ht="14.25">
      <c r="A106" s="29">
        <v>900908007</v>
      </c>
      <c r="B106" s="12" t="s">
        <v>105</v>
      </c>
      <c r="C106" s="14">
        <f t="shared" si="34"/>
        <v>1156</v>
      </c>
      <c r="D106" s="19">
        <f t="shared" si="35"/>
        <v>469</v>
      </c>
      <c r="E106" s="12">
        <v>601</v>
      </c>
      <c r="F106" s="15">
        <v>218</v>
      </c>
      <c r="G106" s="16">
        <v>125</v>
      </c>
      <c r="H106" s="17">
        <v>36</v>
      </c>
      <c r="I106" s="33">
        <v>430</v>
      </c>
      <c r="J106" s="34">
        <v>215</v>
      </c>
      <c r="K106" s="35"/>
      <c r="M106">
        <v>2</v>
      </c>
      <c r="N106">
        <f t="shared" si="36"/>
        <v>603</v>
      </c>
    </row>
    <row r="107" spans="1:14" ht="14.25">
      <c r="A107" s="29">
        <v>900908008</v>
      </c>
      <c r="B107" s="12" t="s">
        <v>106</v>
      </c>
      <c r="C107" s="14">
        <f t="shared" si="34"/>
        <v>510</v>
      </c>
      <c r="D107" s="19">
        <f t="shared" si="35"/>
        <v>177</v>
      </c>
      <c r="E107" s="12">
        <v>411</v>
      </c>
      <c r="F107" s="15">
        <v>149</v>
      </c>
      <c r="G107" s="16">
        <v>99</v>
      </c>
      <c r="H107" s="17">
        <v>28</v>
      </c>
      <c r="I107" s="33"/>
      <c r="J107" s="34"/>
      <c r="K107" s="35"/>
      <c r="M107">
        <v>2</v>
      </c>
      <c r="N107">
        <f t="shared" si="36"/>
        <v>413</v>
      </c>
    </row>
    <row r="108" spans="1:14" ht="14.25">
      <c r="A108" s="29">
        <v>900908009</v>
      </c>
      <c r="B108" s="12" t="s">
        <v>107</v>
      </c>
      <c r="C108" s="14">
        <f t="shared" si="34"/>
        <v>413</v>
      </c>
      <c r="D108" s="19">
        <f t="shared" si="35"/>
        <v>143</v>
      </c>
      <c r="E108" s="12">
        <v>329</v>
      </c>
      <c r="F108" s="15">
        <v>119</v>
      </c>
      <c r="G108" s="16">
        <v>84</v>
      </c>
      <c r="H108" s="17">
        <v>24</v>
      </c>
      <c r="I108" s="33"/>
      <c r="J108" s="34"/>
      <c r="K108" s="35"/>
      <c r="M108">
        <v>1</v>
      </c>
      <c r="N108">
        <f t="shared" si="36"/>
        <v>330</v>
      </c>
    </row>
    <row r="109" spans="1:14" ht="14.25">
      <c r="A109" s="29">
        <v>900908010</v>
      </c>
      <c r="B109" s="12" t="s">
        <v>108</v>
      </c>
      <c r="C109" s="14">
        <f t="shared" si="34"/>
        <v>485</v>
      </c>
      <c r="D109" s="19">
        <f t="shared" si="35"/>
        <v>107</v>
      </c>
      <c r="E109" s="12">
        <v>417</v>
      </c>
      <c r="F109" s="15">
        <v>86</v>
      </c>
      <c r="G109" s="16">
        <v>68</v>
      </c>
      <c r="H109" s="17">
        <v>21</v>
      </c>
      <c r="I109" s="33"/>
      <c r="J109" s="34"/>
      <c r="K109" s="35"/>
      <c r="M109">
        <v>2</v>
      </c>
      <c r="N109">
        <f t="shared" si="36"/>
        <v>419</v>
      </c>
    </row>
    <row r="110" spans="1:14" ht="14.25">
      <c r="A110" s="29">
        <v>900908011</v>
      </c>
      <c r="B110" s="12" t="s">
        <v>109</v>
      </c>
      <c r="C110" s="14">
        <f t="shared" si="34"/>
        <v>807</v>
      </c>
      <c r="D110" s="19">
        <f t="shared" si="35"/>
        <v>285</v>
      </c>
      <c r="E110" s="12">
        <v>687</v>
      </c>
      <c r="F110" s="15">
        <v>249</v>
      </c>
      <c r="G110" s="16">
        <v>120</v>
      </c>
      <c r="H110" s="17">
        <v>36</v>
      </c>
      <c r="I110" s="33"/>
      <c r="J110" s="34"/>
      <c r="K110" s="35"/>
      <c r="M110">
        <v>3</v>
      </c>
      <c r="N110">
        <f t="shared" si="36"/>
        <v>690</v>
      </c>
    </row>
    <row r="111" spans="1:11" ht="14.25">
      <c r="A111" s="27" t="s">
        <v>110</v>
      </c>
      <c r="B111" s="28" t="s">
        <v>5</v>
      </c>
      <c r="C111" s="8">
        <f>SUM(C112:C125)</f>
        <v>7644</v>
      </c>
      <c r="D111" s="8">
        <f aca="true" t="shared" si="37" ref="D111:J111">SUM(D112:D125)</f>
        <v>2048</v>
      </c>
      <c r="E111" s="8">
        <f t="shared" si="37"/>
        <v>6520</v>
      </c>
      <c r="F111" s="8">
        <f t="shared" si="37"/>
        <v>1717</v>
      </c>
      <c r="G111" s="8">
        <f t="shared" si="37"/>
        <v>1124</v>
      </c>
      <c r="H111" s="8">
        <f t="shared" si="37"/>
        <v>331</v>
      </c>
      <c r="I111" s="8"/>
      <c r="J111" s="8"/>
      <c r="K111" s="44"/>
    </row>
    <row r="112" spans="1:14" ht="39.75" customHeight="1">
      <c r="A112" s="29">
        <v>900909001</v>
      </c>
      <c r="B112" s="12" t="s">
        <v>174</v>
      </c>
      <c r="C112" s="14">
        <f aca="true" t="shared" si="38" ref="C112:C125">SUM(E112,G112,I112)</f>
        <v>459</v>
      </c>
      <c r="D112" s="19">
        <f aca="true" t="shared" si="39" ref="D112:D125">SUM(F112,H112,J112)</f>
        <v>142</v>
      </c>
      <c r="E112" s="12">
        <v>327</v>
      </c>
      <c r="F112" s="15">
        <v>118</v>
      </c>
      <c r="G112" s="16">
        <v>132</v>
      </c>
      <c r="H112" s="17">
        <v>24</v>
      </c>
      <c r="I112" s="33"/>
      <c r="J112" s="34"/>
      <c r="K112" s="40" t="s">
        <v>175</v>
      </c>
      <c r="M112">
        <v>1</v>
      </c>
      <c r="N112">
        <f aca="true" t="shared" si="40" ref="N112:N125">E112+M112</f>
        <v>328</v>
      </c>
    </row>
    <row r="113" spans="1:14" ht="14.25">
      <c r="A113" s="29">
        <v>900909002</v>
      </c>
      <c r="B113" s="12" t="s">
        <v>111</v>
      </c>
      <c r="C113" s="14">
        <f t="shared" si="38"/>
        <v>337</v>
      </c>
      <c r="D113" s="19">
        <f t="shared" si="39"/>
        <v>118</v>
      </c>
      <c r="E113" s="12">
        <v>298</v>
      </c>
      <c r="F113" s="15">
        <v>108</v>
      </c>
      <c r="G113" s="16">
        <v>39</v>
      </c>
      <c r="H113" s="17">
        <v>10</v>
      </c>
      <c r="I113" s="33"/>
      <c r="J113" s="34"/>
      <c r="K113" s="35"/>
      <c r="M113">
        <v>1</v>
      </c>
      <c r="N113">
        <f t="shared" si="40"/>
        <v>299</v>
      </c>
    </row>
    <row r="114" spans="1:14" ht="14.25">
      <c r="A114" s="29">
        <v>900909003</v>
      </c>
      <c r="B114" s="12" t="s">
        <v>112</v>
      </c>
      <c r="C114" s="14">
        <f t="shared" si="38"/>
        <v>601</v>
      </c>
      <c r="D114" s="19">
        <f t="shared" si="39"/>
        <v>131</v>
      </c>
      <c r="E114" s="12">
        <v>522</v>
      </c>
      <c r="F114" s="15">
        <v>108</v>
      </c>
      <c r="G114" s="16">
        <v>79</v>
      </c>
      <c r="H114" s="17">
        <v>23</v>
      </c>
      <c r="I114" s="33"/>
      <c r="J114" s="34"/>
      <c r="K114" s="35"/>
      <c r="M114">
        <v>2</v>
      </c>
      <c r="N114">
        <f t="shared" si="40"/>
        <v>524</v>
      </c>
    </row>
    <row r="115" spans="1:14" ht="14.25">
      <c r="A115" s="29">
        <v>900909004</v>
      </c>
      <c r="B115" s="12" t="s">
        <v>113</v>
      </c>
      <c r="C115" s="14">
        <f t="shared" si="38"/>
        <v>439</v>
      </c>
      <c r="D115" s="19">
        <f t="shared" si="39"/>
        <v>153</v>
      </c>
      <c r="E115" s="12">
        <v>387</v>
      </c>
      <c r="F115" s="15">
        <v>140</v>
      </c>
      <c r="G115" s="16">
        <v>52</v>
      </c>
      <c r="H115" s="17">
        <v>13</v>
      </c>
      <c r="I115" s="33"/>
      <c r="J115" s="34"/>
      <c r="K115" s="35"/>
      <c r="M115">
        <v>1</v>
      </c>
      <c r="N115">
        <f t="shared" si="40"/>
        <v>388</v>
      </c>
    </row>
    <row r="116" spans="1:14" ht="14.25">
      <c r="A116" s="29">
        <v>900909005</v>
      </c>
      <c r="B116" s="12" t="s">
        <v>114</v>
      </c>
      <c r="C116" s="14">
        <f t="shared" si="38"/>
        <v>669</v>
      </c>
      <c r="D116" s="19">
        <f t="shared" si="39"/>
        <v>236</v>
      </c>
      <c r="E116" s="12">
        <v>546</v>
      </c>
      <c r="F116" s="15">
        <v>198</v>
      </c>
      <c r="G116" s="16">
        <v>123</v>
      </c>
      <c r="H116" s="17">
        <v>38</v>
      </c>
      <c r="I116" s="33"/>
      <c r="J116" s="34"/>
      <c r="K116" s="35"/>
      <c r="M116">
        <v>2</v>
      </c>
      <c r="N116">
        <f t="shared" si="40"/>
        <v>548</v>
      </c>
    </row>
    <row r="117" spans="1:14" ht="14.25">
      <c r="A117" s="29">
        <v>900909006</v>
      </c>
      <c r="B117" s="12" t="s">
        <v>115</v>
      </c>
      <c r="C117" s="14">
        <f t="shared" si="38"/>
        <v>480</v>
      </c>
      <c r="D117" s="19">
        <f t="shared" si="39"/>
        <v>168</v>
      </c>
      <c r="E117" s="12">
        <v>396</v>
      </c>
      <c r="F117" s="15">
        <v>143</v>
      </c>
      <c r="G117" s="16">
        <v>84</v>
      </c>
      <c r="H117" s="17">
        <v>25</v>
      </c>
      <c r="I117" s="33"/>
      <c r="J117" s="34"/>
      <c r="K117" s="35"/>
      <c r="M117">
        <v>2</v>
      </c>
      <c r="N117">
        <f t="shared" si="40"/>
        <v>398</v>
      </c>
    </row>
    <row r="118" spans="1:14" ht="14.25">
      <c r="A118" s="29">
        <v>900909007</v>
      </c>
      <c r="B118" s="12" t="s">
        <v>116</v>
      </c>
      <c r="C118" s="14">
        <f t="shared" si="38"/>
        <v>711</v>
      </c>
      <c r="D118" s="19">
        <f t="shared" si="39"/>
        <v>174</v>
      </c>
      <c r="E118" s="12">
        <v>629</v>
      </c>
      <c r="F118" s="15">
        <v>130</v>
      </c>
      <c r="G118" s="16">
        <v>82</v>
      </c>
      <c r="H118" s="17">
        <v>44</v>
      </c>
      <c r="I118" s="33"/>
      <c r="J118" s="34"/>
      <c r="K118" s="35"/>
      <c r="M118">
        <v>2</v>
      </c>
      <c r="N118">
        <f t="shared" si="40"/>
        <v>631</v>
      </c>
    </row>
    <row r="119" spans="1:14" ht="14.25">
      <c r="A119" s="29">
        <v>900909008</v>
      </c>
      <c r="B119" s="12" t="s">
        <v>117</v>
      </c>
      <c r="C119" s="14">
        <f t="shared" si="38"/>
        <v>570</v>
      </c>
      <c r="D119" s="19">
        <f t="shared" si="39"/>
        <v>124</v>
      </c>
      <c r="E119" s="12">
        <v>489</v>
      </c>
      <c r="F119" s="15">
        <v>101</v>
      </c>
      <c r="G119" s="16">
        <v>81</v>
      </c>
      <c r="H119" s="17">
        <v>23</v>
      </c>
      <c r="I119" s="33"/>
      <c r="J119" s="34"/>
      <c r="K119" s="35"/>
      <c r="M119">
        <v>2</v>
      </c>
      <c r="N119">
        <f t="shared" si="40"/>
        <v>491</v>
      </c>
    </row>
    <row r="120" spans="1:14" ht="14.25">
      <c r="A120" s="29">
        <v>900909009</v>
      </c>
      <c r="B120" s="12" t="s">
        <v>118</v>
      </c>
      <c r="C120" s="14">
        <f t="shared" si="38"/>
        <v>562</v>
      </c>
      <c r="D120" s="19">
        <f t="shared" si="39"/>
        <v>120</v>
      </c>
      <c r="E120" s="12">
        <v>500</v>
      </c>
      <c r="F120" s="15">
        <v>103</v>
      </c>
      <c r="G120" s="16">
        <v>62</v>
      </c>
      <c r="H120" s="17">
        <v>17</v>
      </c>
      <c r="I120" s="33"/>
      <c r="J120" s="34"/>
      <c r="K120" s="35"/>
      <c r="M120">
        <v>2</v>
      </c>
      <c r="N120">
        <f t="shared" si="40"/>
        <v>502</v>
      </c>
    </row>
    <row r="121" spans="1:14" ht="14.25">
      <c r="A121" s="29">
        <v>900909010</v>
      </c>
      <c r="B121" s="12" t="s">
        <v>119</v>
      </c>
      <c r="C121" s="14">
        <f t="shared" si="38"/>
        <v>855</v>
      </c>
      <c r="D121" s="19">
        <f t="shared" si="39"/>
        <v>188</v>
      </c>
      <c r="E121" s="12">
        <v>729</v>
      </c>
      <c r="F121" s="15">
        <v>150</v>
      </c>
      <c r="G121" s="16">
        <v>126</v>
      </c>
      <c r="H121" s="17">
        <v>38</v>
      </c>
      <c r="I121" s="33"/>
      <c r="J121" s="34"/>
      <c r="K121" s="35"/>
      <c r="M121">
        <v>3</v>
      </c>
      <c r="N121">
        <f t="shared" si="40"/>
        <v>732</v>
      </c>
    </row>
    <row r="122" spans="1:14" ht="14.25">
      <c r="A122" s="29">
        <v>900909011</v>
      </c>
      <c r="B122" s="12" t="s">
        <v>120</v>
      </c>
      <c r="C122" s="14">
        <f t="shared" si="38"/>
        <v>748</v>
      </c>
      <c r="D122" s="19">
        <f t="shared" si="39"/>
        <v>157</v>
      </c>
      <c r="E122" s="12">
        <v>690</v>
      </c>
      <c r="F122" s="15">
        <v>142</v>
      </c>
      <c r="G122" s="16">
        <v>58</v>
      </c>
      <c r="H122" s="17">
        <v>15</v>
      </c>
      <c r="I122" s="33"/>
      <c r="J122" s="34"/>
      <c r="K122" s="35"/>
      <c r="M122">
        <v>3</v>
      </c>
      <c r="N122">
        <f t="shared" si="40"/>
        <v>693</v>
      </c>
    </row>
    <row r="123" spans="1:14" ht="14.25">
      <c r="A123" s="29">
        <v>900909012</v>
      </c>
      <c r="B123" s="12" t="s">
        <v>121</v>
      </c>
      <c r="C123" s="14">
        <f t="shared" si="38"/>
        <v>656</v>
      </c>
      <c r="D123" s="19">
        <f t="shared" si="39"/>
        <v>145</v>
      </c>
      <c r="E123" s="12">
        <v>563</v>
      </c>
      <c r="F123" s="15">
        <v>116</v>
      </c>
      <c r="G123" s="16">
        <v>93</v>
      </c>
      <c r="H123" s="17">
        <v>29</v>
      </c>
      <c r="I123" s="33"/>
      <c r="J123" s="34"/>
      <c r="K123" s="35"/>
      <c r="M123">
        <v>2</v>
      </c>
      <c r="N123">
        <f t="shared" si="40"/>
        <v>565</v>
      </c>
    </row>
    <row r="124" spans="1:14" ht="14.25">
      <c r="A124" s="29">
        <v>900909013</v>
      </c>
      <c r="B124" s="12" t="s">
        <v>122</v>
      </c>
      <c r="C124" s="14">
        <f t="shared" si="38"/>
        <v>494</v>
      </c>
      <c r="D124" s="19">
        <f t="shared" si="39"/>
        <v>172</v>
      </c>
      <c r="E124" s="12">
        <v>402</v>
      </c>
      <c r="F124" s="15">
        <v>145</v>
      </c>
      <c r="G124" s="16">
        <v>92</v>
      </c>
      <c r="H124" s="17">
        <v>27</v>
      </c>
      <c r="I124" s="33"/>
      <c r="J124" s="34"/>
      <c r="K124" s="35"/>
      <c r="M124">
        <v>2</v>
      </c>
      <c r="N124">
        <f t="shared" si="40"/>
        <v>404</v>
      </c>
    </row>
    <row r="125" spans="1:14" ht="14.25">
      <c r="A125" s="29">
        <v>900909014</v>
      </c>
      <c r="B125" s="43" t="s">
        <v>176</v>
      </c>
      <c r="C125" s="14">
        <f t="shared" si="38"/>
        <v>63</v>
      </c>
      <c r="D125" s="19">
        <f t="shared" si="39"/>
        <v>20</v>
      </c>
      <c r="E125" s="12">
        <v>42</v>
      </c>
      <c r="F125" s="15">
        <v>15</v>
      </c>
      <c r="G125" s="16">
        <v>21</v>
      </c>
      <c r="H125" s="17">
        <v>5</v>
      </c>
      <c r="I125" s="33"/>
      <c r="J125" s="34"/>
      <c r="K125" s="35"/>
      <c r="M125">
        <v>0</v>
      </c>
      <c r="N125">
        <f t="shared" si="40"/>
        <v>42</v>
      </c>
    </row>
    <row r="126" spans="1:11" ht="14.25">
      <c r="A126" s="27" t="s">
        <v>124</v>
      </c>
      <c r="B126" s="28" t="s">
        <v>5</v>
      </c>
      <c r="C126" s="8">
        <f>SUM(C127:C140)</f>
        <v>6718</v>
      </c>
      <c r="D126" s="8">
        <f aca="true" t="shared" si="41" ref="D126:I126">SUM(D127:D140)</f>
        <v>1558</v>
      </c>
      <c r="E126" s="8">
        <f t="shared" si="41"/>
        <v>5568</v>
      </c>
      <c r="F126" s="8">
        <f t="shared" si="41"/>
        <v>1236</v>
      </c>
      <c r="G126" s="8">
        <f t="shared" si="41"/>
        <v>1150</v>
      </c>
      <c r="H126" s="8">
        <f t="shared" si="41"/>
        <v>322</v>
      </c>
      <c r="I126" s="41"/>
      <c r="J126" s="42"/>
      <c r="K126" s="44"/>
    </row>
    <row r="127" spans="1:14" ht="14.25">
      <c r="A127" s="29">
        <v>900910001</v>
      </c>
      <c r="B127" s="12" t="s">
        <v>177</v>
      </c>
      <c r="C127" s="14">
        <f aca="true" t="shared" si="42" ref="C127:C140">SUM(E127,G127,I127)</f>
        <v>318</v>
      </c>
      <c r="D127" s="19">
        <f aca="true" t="shared" si="43" ref="D127:D140">SUM(F127,H127,J127)</f>
        <v>88</v>
      </c>
      <c r="E127" s="12">
        <v>182</v>
      </c>
      <c r="F127" s="15">
        <v>66</v>
      </c>
      <c r="G127" s="16">
        <v>136</v>
      </c>
      <c r="H127" s="17">
        <v>22</v>
      </c>
      <c r="I127" s="33"/>
      <c r="J127" s="34"/>
      <c r="K127" s="35"/>
      <c r="M127">
        <v>1</v>
      </c>
      <c r="N127">
        <f aca="true" t="shared" si="44" ref="N127:N140">E127+M127</f>
        <v>183</v>
      </c>
    </row>
    <row r="128" spans="1:14" ht="14.25">
      <c r="A128" s="29">
        <v>900910002</v>
      </c>
      <c r="B128" s="12" t="s">
        <v>125</v>
      </c>
      <c r="C128" s="14">
        <f t="shared" si="42"/>
        <v>264</v>
      </c>
      <c r="D128" s="19">
        <f t="shared" si="43"/>
        <v>92</v>
      </c>
      <c r="E128" s="12">
        <v>199</v>
      </c>
      <c r="F128" s="15">
        <v>72</v>
      </c>
      <c r="G128" s="16">
        <v>65</v>
      </c>
      <c r="H128" s="17">
        <v>20</v>
      </c>
      <c r="I128" s="33"/>
      <c r="J128" s="34"/>
      <c r="K128" s="35"/>
      <c r="M128">
        <v>1</v>
      </c>
      <c r="N128">
        <f t="shared" si="44"/>
        <v>200</v>
      </c>
    </row>
    <row r="129" spans="1:14" ht="14.25">
      <c r="A129" s="29">
        <v>900910003</v>
      </c>
      <c r="B129" s="12" t="s">
        <v>126</v>
      </c>
      <c r="C129" s="14">
        <f t="shared" si="42"/>
        <v>204</v>
      </c>
      <c r="D129" s="19">
        <f t="shared" si="43"/>
        <v>71</v>
      </c>
      <c r="E129" s="12">
        <v>156</v>
      </c>
      <c r="F129" s="15">
        <v>57</v>
      </c>
      <c r="G129" s="16">
        <v>48</v>
      </c>
      <c r="H129" s="17">
        <v>14</v>
      </c>
      <c r="I129" s="33"/>
      <c r="J129" s="34"/>
      <c r="K129" s="35"/>
      <c r="M129">
        <v>1</v>
      </c>
      <c r="N129">
        <f t="shared" si="44"/>
        <v>157</v>
      </c>
    </row>
    <row r="130" spans="1:14" ht="14.25">
      <c r="A130" s="29">
        <v>900910004</v>
      </c>
      <c r="B130" s="12" t="s">
        <v>127</v>
      </c>
      <c r="C130" s="14">
        <f t="shared" si="42"/>
        <v>686</v>
      </c>
      <c r="D130" s="19">
        <f t="shared" si="43"/>
        <v>151</v>
      </c>
      <c r="E130" s="12">
        <v>579</v>
      </c>
      <c r="F130" s="15">
        <v>120</v>
      </c>
      <c r="G130" s="16">
        <v>107</v>
      </c>
      <c r="H130" s="17">
        <v>31</v>
      </c>
      <c r="I130" s="33"/>
      <c r="J130" s="34"/>
      <c r="K130" s="35"/>
      <c r="M130">
        <v>2</v>
      </c>
      <c r="N130">
        <f t="shared" si="44"/>
        <v>581</v>
      </c>
    </row>
    <row r="131" spans="1:14" ht="14.25">
      <c r="A131" s="29">
        <v>900910005</v>
      </c>
      <c r="B131" s="12" t="s">
        <v>128</v>
      </c>
      <c r="C131" s="14">
        <f t="shared" si="42"/>
        <v>503</v>
      </c>
      <c r="D131" s="19">
        <f t="shared" si="43"/>
        <v>110</v>
      </c>
      <c r="E131" s="12">
        <v>433</v>
      </c>
      <c r="F131" s="15">
        <v>90</v>
      </c>
      <c r="G131" s="16">
        <v>70</v>
      </c>
      <c r="H131" s="17">
        <v>20</v>
      </c>
      <c r="I131" s="33"/>
      <c r="J131" s="34"/>
      <c r="K131" s="35"/>
      <c r="M131">
        <v>2</v>
      </c>
      <c r="N131">
        <f t="shared" si="44"/>
        <v>435</v>
      </c>
    </row>
    <row r="132" spans="1:14" ht="14.25">
      <c r="A132" s="29">
        <v>900910006</v>
      </c>
      <c r="B132" s="12" t="s">
        <v>129</v>
      </c>
      <c r="C132" s="14">
        <f t="shared" si="42"/>
        <v>455</v>
      </c>
      <c r="D132" s="19">
        <f t="shared" si="43"/>
        <v>102</v>
      </c>
      <c r="E132" s="12">
        <v>373</v>
      </c>
      <c r="F132" s="15">
        <v>77</v>
      </c>
      <c r="G132" s="16">
        <v>82</v>
      </c>
      <c r="H132" s="17">
        <v>25</v>
      </c>
      <c r="I132" s="33"/>
      <c r="J132" s="34"/>
      <c r="K132" s="35"/>
      <c r="M132">
        <v>1</v>
      </c>
      <c r="N132">
        <f t="shared" si="44"/>
        <v>374</v>
      </c>
    </row>
    <row r="133" spans="1:14" ht="14.25">
      <c r="A133" s="29">
        <v>900910007</v>
      </c>
      <c r="B133" s="12" t="s">
        <v>130</v>
      </c>
      <c r="C133" s="14">
        <f t="shared" si="42"/>
        <v>546</v>
      </c>
      <c r="D133" s="19">
        <f t="shared" si="43"/>
        <v>121</v>
      </c>
      <c r="E133" s="12">
        <v>466</v>
      </c>
      <c r="F133" s="15">
        <v>96</v>
      </c>
      <c r="G133" s="16">
        <v>80</v>
      </c>
      <c r="H133" s="17">
        <v>25</v>
      </c>
      <c r="I133" s="33"/>
      <c r="J133" s="34"/>
      <c r="K133" s="35"/>
      <c r="M133">
        <v>2</v>
      </c>
      <c r="N133">
        <f t="shared" si="44"/>
        <v>468</v>
      </c>
    </row>
    <row r="134" spans="1:14" ht="14.25">
      <c r="A134" s="29">
        <v>900910008</v>
      </c>
      <c r="B134" s="12" t="s">
        <v>131</v>
      </c>
      <c r="C134" s="14">
        <f t="shared" si="42"/>
        <v>518</v>
      </c>
      <c r="D134" s="19">
        <f t="shared" si="43"/>
        <v>113</v>
      </c>
      <c r="E134" s="12">
        <v>439</v>
      </c>
      <c r="F134" s="15">
        <v>91</v>
      </c>
      <c r="G134" s="16">
        <v>79</v>
      </c>
      <c r="H134" s="17">
        <v>22</v>
      </c>
      <c r="I134" s="33"/>
      <c r="J134" s="34"/>
      <c r="K134" s="35"/>
      <c r="M134">
        <v>2</v>
      </c>
      <c r="N134">
        <f t="shared" si="44"/>
        <v>441</v>
      </c>
    </row>
    <row r="135" spans="1:14" ht="14.25">
      <c r="A135" s="29">
        <v>900910009</v>
      </c>
      <c r="B135" s="12" t="s">
        <v>132</v>
      </c>
      <c r="C135" s="14">
        <f t="shared" si="42"/>
        <v>608</v>
      </c>
      <c r="D135" s="19">
        <f t="shared" si="43"/>
        <v>134</v>
      </c>
      <c r="E135" s="12">
        <v>516</v>
      </c>
      <c r="F135" s="15">
        <v>107</v>
      </c>
      <c r="G135" s="16">
        <v>92</v>
      </c>
      <c r="H135" s="17">
        <v>27</v>
      </c>
      <c r="I135" s="33"/>
      <c r="J135" s="34"/>
      <c r="K135" s="35"/>
      <c r="M135">
        <v>2</v>
      </c>
      <c r="N135">
        <f t="shared" si="44"/>
        <v>518</v>
      </c>
    </row>
    <row r="136" spans="1:14" ht="14.25">
      <c r="A136" s="29">
        <v>900910010</v>
      </c>
      <c r="B136" s="12" t="s">
        <v>133</v>
      </c>
      <c r="C136" s="14">
        <f t="shared" si="42"/>
        <v>710</v>
      </c>
      <c r="D136" s="19">
        <f t="shared" si="43"/>
        <v>156</v>
      </c>
      <c r="E136" s="12">
        <v>614</v>
      </c>
      <c r="F136" s="15">
        <v>127</v>
      </c>
      <c r="G136" s="16">
        <v>96</v>
      </c>
      <c r="H136" s="17">
        <v>29</v>
      </c>
      <c r="I136" s="33"/>
      <c r="J136" s="34"/>
      <c r="K136" s="35"/>
      <c r="M136">
        <v>2</v>
      </c>
      <c r="N136">
        <f t="shared" si="44"/>
        <v>616</v>
      </c>
    </row>
    <row r="137" spans="1:14" ht="14.25">
      <c r="A137" s="29">
        <v>900910011</v>
      </c>
      <c r="B137" s="12" t="s">
        <v>134</v>
      </c>
      <c r="C137" s="14">
        <f t="shared" si="42"/>
        <v>701</v>
      </c>
      <c r="D137" s="19">
        <f t="shared" si="43"/>
        <v>153</v>
      </c>
      <c r="E137" s="12">
        <v>611</v>
      </c>
      <c r="F137" s="15">
        <v>126</v>
      </c>
      <c r="G137" s="16">
        <v>90</v>
      </c>
      <c r="H137" s="17">
        <v>27</v>
      </c>
      <c r="I137" s="33"/>
      <c r="J137" s="34"/>
      <c r="K137" s="35"/>
      <c r="M137">
        <v>2</v>
      </c>
      <c r="N137">
        <f t="shared" si="44"/>
        <v>613</v>
      </c>
    </row>
    <row r="138" spans="1:14" ht="14.25">
      <c r="A138" s="29">
        <v>900910012</v>
      </c>
      <c r="B138" s="12" t="s">
        <v>135</v>
      </c>
      <c r="C138" s="14">
        <f t="shared" si="42"/>
        <v>542</v>
      </c>
      <c r="D138" s="19">
        <f t="shared" si="43"/>
        <v>119</v>
      </c>
      <c r="E138" s="12">
        <v>459</v>
      </c>
      <c r="F138" s="15">
        <v>95</v>
      </c>
      <c r="G138" s="16">
        <v>83</v>
      </c>
      <c r="H138" s="17">
        <v>24</v>
      </c>
      <c r="I138" s="33"/>
      <c r="J138" s="34"/>
      <c r="K138" s="35"/>
      <c r="M138">
        <v>2</v>
      </c>
      <c r="N138">
        <f t="shared" si="44"/>
        <v>461</v>
      </c>
    </row>
    <row r="139" spans="1:14" ht="14.25">
      <c r="A139" s="29">
        <v>900910013</v>
      </c>
      <c r="B139" s="12" t="s">
        <v>136</v>
      </c>
      <c r="C139" s="14">
        <f t="shared" si="42"/>
        <v>384</v>
      </c>
      <c r="D139" s="19">
        <f t="shared" si="43"/>
        <v>87</v>
      </c>
      <c r="E139" s="12">
        <v>315</v>
      </c>
      <c r="F139" s="15">
        <v>66</v>
      </c>
      <c r="G139" s="16">
        <v>69</v>
      </c>
      <c r="H139" s="17">
        <v>21</v>
      </c>
      <c r="I139" s="33"/>
      <c r="J139" s="34"/>
      <c r="K139" s="35"/>
      <c r="M139">
        <v>1</v>
      </c>
      <c r="N139">
        <f t="shared" si="44"/>
        <v>316</v>
      </c>
    </row>
    <row r="140" spans="1:14" ht="14.25">
      <c r="A140" s="29">
        <v>900910014</v>
      </c>
      <c r="B140" s="12" t="s">
        <v>137</v>
      </c>
      <c r="C140" s="14">
        <f t="shared" si="42"/>
        <v>279</v>
      </c>
      <c r="D140" s="19">
        <f t="shared" si="43"/>
        <v>61</v>
      </c>
      <c r="E140" s="12">
        <v>226</v>
      </c>
      <c r="F140" s="15">
        <v>46</v>
      </c>
      <c r="G140" s="16">
        <v>53</v>
      </c>
      <c r="H140" s="17">
        <v>15</v>
      </c>
      <c r="I140" s="33"/>
      <c r="J140" s="34"/>
      <c r="K140" s="35"/>
      <c r="M140">
        <v>1</v>
      </c>
      <c r="N140">
        <f t="shared" si="44"/>
        <v>227</v>
      </c>
    </row>
    <row r="141" spans="1:11" ht="14.25">
      <c r="A141" s="27" t="s">
        <v>138</v>
      </c>
      <c r="B141" s="28" t="s">
        <v>5</v>
      </c>
      <c r="C141" s="8">
        <f>SUM(C142:C154)</f>
        <v>5637</v>
      </c>
      <c r="D141" s="8">
        <f aca="true" t="shared" si="45" ref="D141:J141">SUM(D142:D154)</f>
        <v>1758</v>
      </c>
      <c r="E141" s="8">
        <f t="shared" si="45"/>
        <v>3812</v>
      </c>
      <c r="F141" s="8">
        <f t="shared" si="45"/>
        <v>1047</v>
      </c>
      <c r="G141" s="8">
        <f t="shared" si="45"/>
        <v>904</v>
      </c>
      <c r="H141" s="8">
        <f t="shared" si="45"/>
        <v>251</v>
      </c>
      <c r="I141" s="8">
        <f t="shared" si="45"/>
        <v>921</v>
      </c>
      <c r="J141" s="8">
        <f t="shared" si="45"/>
        <v>460</v>
      </c>
      <c r="K141" s="44"/>
    </row>
    <row r="142" spans="1:14" ht="60.75" customHeight="1">
      <c r="A142" s="29">
        <v>900911001</v>
      </c>
      <c r="B142" s="12" t="s">
        <v>178</v>
      </c>
      <c r="C142" s="14">
        <f aca="true" t="shared" si="46" ref="C142:C154">SUM(E142,G142,I142)</f>
        <v>306</v>
      </c>
      <c r="D142" s="19">
        <f aca="true" t="shared" si="47" ref="D142:D154">SUM(F142,H142,J142)</f>
        <v>87</v>
      </c>
      <c r="E142" s="12">
        <v>164</v>
      </c>
      <c r="F142" s="15">
        <v>61</v>
      </c>
      <c r="G142" s="16">
        <v>142</v>
      </c>
      <c r="H142" s="17">
        <v>26</v>
      </c>
      <c r="I142" s="33"/>
      <c r="J142" s="34"/>
      <c r="K142" s="40" t="s">
        <v>179</v>
      </c>
      <c r="M142">
        <v>1</v>
      </c>
      <c r="N142">
        <f aca="true" t="shared" si="48" ref="N142:N154">E142+M142</f>
        <v>165</v>
      </c>
    </row>
    <row r="143" spans="1:14" ht="14.25">
      <c r="A143" s="29">
        <v>900911002</v>
      </c>
      <c r="B143" s="12" t="s">
        <v>139</v>
      </c>
      <c r="C143" s="14">
        <f t="shared" si="46"/>
        <v>312</v>
      </c>
      <c r="D143" s="19">
        <f t="shared" si="47"/>
        <v>110</v>
      </c>
      <c r="E143" s="12">
        <v>263</v>
      </c>
      <c r="F143" s="15">
        <v>95</v>
      </c>
      <c r="G143" s="16">
        <v>49</v>
      </c>
      <c r="H143" s="17">
        <v>15</v>
      </c>
      <c r="I143" s="33"/>
      <c r="J143" s="34"/>
      <c r="K143" s="35"/>
      <c r="M143">
        <v>1</v>
      </c>
      <c r="N143">
        <f t="shared" si="48"/>
        <v>264</v>
      </c>
    </row>
    <row r="144" spans="1:14" ht="14.25">
      <c r="A144" s="29">
        <v>900911003</v>
      </c>
      <c r="B144" s="12" t="s">
        <v>140</v>
      </c>
      <c r="C144" s="14">
        <f t="shared" si="46"/>
        <v>754</v>
      </c>
      <c r="D144" s="19">
        <f t="shared" si="47"/>
        <v>329</v>
      </c>
      <c r="E144" s="12">
        <v>247</v>
      </c>
      <c r="F144" s="15">
        <v>90</v>
      </c>
      <c r="G144" s="16">
        <v>69</v>
      </c>
      <c r="H144" s="17">
        <v>20</v>
      </c>
      <c r="I144" s="33">
        <v>438</v>
      </c>
      <c r="J144" s="34">
        <v>219</v>
      </c>
      <c r="K144" s="35"/>
      <c r="M144">
        <v>1</v>
      </c>
      <c r="N144">
        <f t="shared" si="48"/>
        <v>248</v>
      </c>
    </row>
    <row r="145" spans="1:14" ht="14.25">
      <c r="A145" s="29">
        <v>900911004</v>
      </c>
      <c r="B145" s="12" t="s">
        <v>141</v>
      </c>
      <c r="C145" s="14">
        <f t="shared" si="46"/>
        <v>434</v>
      </c>
      <c r="D145" s="19">
        <f t="shared" si="47"/>
        <v>95</v>
      </c>
      <c r="E145" s="12">
        <v>374</v>
      </c>
      <c r="F145" s="15">
        <v>78</v>
      </c>
      <c r="G145" s="16">
        <v>60</v>
      </c>
      <c r="H145" s="17">
        <v>17</v>
      </c>
      <c r="I145" s="33"/>
      <c r="J145" s="34"/>
      <c r="K145" s="35"/>
      <c r="M145">
        <v>1</v>
      </c>
      <c r="N145">
        <f t="shared" si="48"/>
        <v>375</v>
      </c>
    </row>
    <row r="146" spans="1:14" ht="14.25">
      <c r="A146" s="29">
        <v>900911005</v>
      </c>
      <c r="B146" s="12" t="s">
        <v>142</v>
      </c>
      <c r="C146" s="14">
        <f t="shared" si="46"/>
        <v>526</v>
      </c>
      <c r="D146" s="19">
        <f t="shared" si="47"/>
        <v>115</v>
      </c>
      <c r="E146" s="12">
        <v>450</v>
      </c>
      <c r="F146" s="15">
        <v>93</v>
      </c>
      <c r="G146" s="16">
        <v>76</v>
      </c>
      <c r="H146" s="17">
        <v>22</v>
      </c>
      <c r="I146" s="33"/>
      <c r="J146" s="34"/>
      <c r="K146" s="35"/>
      <c r="M146">
        <v>2</v>
      </c>
      <c r="N146">
        <f t="shared" si="48"/>
        <v>452</v>
      </c>
    </row>
    <row r="147" spans="1:14" ht="14.25">
      <c r="A147" s="29">
        <v>900911006</v>
      </c>
      <c r="B147" s="12" t="s">
        <v>143</v>
      </c>
      <c r="C147" s="14">
        <f t="shared" si="46"/>
        <v>354</v>
      </c>
      <c r="D147" s="19">
        <f t="shared" si="47"/>
        <v>122</v>
      </c>
      <c r="E147" s="12">
        <v>277</v>
      </c>
      <c r="F147" s="15">
        <v>101</v>
      </c>
      <c r="G147" s="16">
        <v>77</v>
      </c>
      <c r="H147" s="17">
        <v>21</v>
      </c>
      <c r="I147" s="33"/>
      <c r="J147" s="34"/>
      <c r="K147" s="35"/>
      <c r="M147">
        <v>1</v>
      </c>
      <c r="N147">
        <f t="shared" si="48"/>
        <v>278</v>
      </c>
    </row>
    <row r="148" spans="1:14" ht="14.25">
      <c r="A148" s="29">
        <v>900911007</v>
      </c>
      <c r="B148" s="12" t="s">
        <v>144</v>
      </c>
      <c r="C148" s="14">
        <f t="shared" si="46"/>
        <v>479</v>
      </c>
      <c r="D148" s="19">
        <f t="shared" si="47"/>
        <v>107</v>
      </c>
      <c r="E148" s="12">
        <v>395</v>
      </c>
      <c r="F148" s="15">
        <v>82</v>
      </c>
      <c r="G148" s="16">
        <v>84</v>
      </c>
      <c r="H148" s="17">
        <v>25</v>
      </c>
      <c r="I148" s="33"/>
      <c r="J148" s="34"/>
      <c r="K148" s="35"/>
      <c r="M148">
        <v>2</v>
      </c>
      <c r="N148">
        <f t="shared" si="48"/>
        <v>397</v>
      </c>
    </row>
    <row r="149" spans="1:14" ht="14.25">
      <c r="A149" s="29">
        <v>900911008</v>
      </c>
      <c r="B149" s="12" t="s">
        <v>145</v>
      </c>
      <c r="C149" s="14">
        <f t="shared" si="46"/>
        <v>409</v>
      </c>
      <c r="D149" s="19">
        <f t="shared" si="47"/>
        <v>93</v>
      </c>
      <c r="E149" s="12">
        <v>330</v>
      </c>
      <c r="F149" s="15">
        <v>69</v>
      </c>
      <c r="G149" s="16">
        <v>79</v>
      </c>
      <c r="H149" s="17">
        <v>24</v>
      </c>
      <c r="I149" s="33"/>
      <c r="J149" s="34"/>
      <c r="K149" s="35"/>
      <c r="M149">
        <v>1</v>
      </c>
      <c r="N149">
        <f t="shared" si="48"/>
        <v>331</v>
      </c>
    </row>
    <row r="150" spans="1:14" ht="14.25">
      <c r="A150" s="29">
        <v>900911009</v>
      </c>
      <c r="B150" s="12" t="s">
        <v>146</v>
      </c>
      <c r="C150" s="14">
        <f t="shared" si="46"/>
        <v>334</v>
      </c>
      <c r="D150" s="19">
        <f t="shared" si="47"/>
        <v>117</v>
      </c>
      <c r="E150" s="12">
        <v>265</v>
      </c>
      <c r="F150" s="15">
        <v>96</v>
      </c>
      <c r="G150" s="16">
        <v>69</v>
      </c>
      <c r="H150" s="17">
        <v>21</v>
      </c>
      <c r="I150" s="33"/>
      <c r="J150" s="34"/>
      <c r="K150" s="35"/>
      <c r="M150">
        <v>1</v>
      </c>
      <c r="N150">
        <f t="shared" si="48"/>
        <v>266</v>
      </c>
    </row>
    <row r="151" spans="1:14" ht="14.25">
      <c r="A151" s="29">
        <v>900911010</v>
      </c>
      <c r="B151" s="12" t="s">
        <v>147</v>
      </c>
      <c r="C151" s="14">
        <f t="shared" si="46"/>
        <v>376</v>
      </c>
      <c r="D151" s="19">
        <f t="shared" si="47"/>
        <v>84</v>
      </c>
      <c r="E151" s="12">
        <v>320</v>
      </c>
      <c r="F151" s="15">
        <v>67</v>
      </c>
      <c r="G151" s="16">
        <v>56</v>
      </c>
      <c r="H151" s="17">
        <v>17</v>
      </c>
      <c r="I151" s="33"/>
      <c r="J151" s="34"/>
      <c r="K151" s="35"/>
      <c r="M151">
        <v>1</v>
      </c>
      <c r="N151">
        <f t="shared" si="48"/>
        <v>321</v>
      </c>
    </row>
    <row r="152" spans="1:14" ht="14.25">
      <c r="A152" s="29">
        <v>900911011</v>
      </c>
      <c r="B152" s="12" t="s">
        <v>148</v>
      </c>
      <c r="C152" s="14">
        <f t="shared" si="46"/>
        <v>379</v>
      </c>
      <c r="D152" s="19">
        <f t="shared" si="47"/>
        <v>84</v>
      </c>
      <c r="E152" s="12">
        <v>319</v>
      </c>
      <c r="F152" s="15">
        <v>67</v>
      </c>
      <c r="G152" s="16">
        <v>60</v>
      </c>
      <c r="H152" s="17">
        <v>17</v>
      </c>
      <c r="I152" s="33"/>
      <c r="J152" s="34"/>
      <c r="K152" s="35"/>
      <c r="M152">
        <v>1</v>
      </c>
      <c r="N152">
        <f t="shared" si="48"/>
        <v>320</v>
      </c>
    </row>
    <row r="153" spans="1:14" ht="14.25">
      <c r="A153" s="29">
        <v>900911012</v>
      </c>
      <c r="B153" s="12" t="s">
        <v>149</v>
      </c>
      <c r="C153" s="14">
        <f t="shared" si="46"/>
        <v>796</v>
      </c>
      <c r="D153" s="19">
        <f t="shared" si="47"/>
        <v>353</v>
      </c>
      <c r="E153" s="12">
        <v>260</v>
      </c>
      <c r="F153" s="15">
        <v>95</v>
      </c>
      <c r="G153" s="16">
        <v>53</v>
      </c>
      <c r="H153" s="17">
        <v>17</v>
      </c>
      <c r="I153" s="33">
        <v>483</v>
      </c>
      <c r="J153" s="34">
        <v>241</v>
      </c>
      <c r="K153" s="35"/>
      <c r="M153">
        <v>1</v>
      </c>
      <c r="N153">
        <f t="shared" si="48"/>
        <v>261</v>
      </c>
    </row>
    <row r="154" spans="1:14" ht="14.25">
      <c r="A154" s="45">
        <v>900911013</v>
      </c>
      <c r="B154" s="12" t="s">
        <v>180</v>
      </c>
      <c r="C154" s="14">
        <f t="shared" si="46"/>
        <v>178</v>
      </c>
      <c r="D154" s="19">
        <f t="shared" si="47"/>
        <v>62</v>
      </c>
      <c r="E154" s="12">
        <v>148</v>
      </c>
      <c r="F154" s="15">
        <v>53</v>
      </c>
      <c r="G154" s="16">
        <v>30</v>
      </c>
      <c r="H154" s="17">
        <v>9</v>
      </c>
      <c r="I154" s="33"/>
      <c r="J154" s="34"/>
      <c r="K154" s="35"/>
      <c r="M154">
        <v>1</v>
      </c>
      <c r="N154">
        <f t="shared" si="48"/>
        <v>149</v>
      </c>
    </row>
    <row r="155" spans="1:11" ht="14.25">
      <c r="A155" s="46" t="s">
        <v>150</v>
      </c>
      <c r="B155" s="28" t="s">
        <v>5</v>
      </c>
      <c r="C155" s="8">
        <f>SUM(C156)</f>
        <v>28</v>
      </c>
      <c r="D155" s="8">
        <f aca="true" t="shared" si="49" ref="D155:I155">SUM(D156)</f>
        <v>8</v>
      </c>
      <c r="E155" s="8">
        <f t="shared" si="49"/>
        <v>12</v>
      </c>
      <c r="F155" s="8">
        <f t="shared" si="49"/>
        <v>4</v>
      </c>
      <c r="G155" s="8">
        <f t="shared" si="49"/>
        <v>16</v>
      </c>
      <c r="H155" s="8">
        <f t="shared" si="49"/>
        <v>4</v>
      </c>
      <c r="I155" s="46"/>
      <c r="J155" s="48"/>
      <c r="K155" s="28"/>
    </row>
    <row r="156" spans="1:14" ht="14.25">
      <c r="A156" s="45">
        <v>900912001</v>
      </c>
      <c r="B156" s="47" t="s">
        <v>151</v>
      </c>
      <c r="C156" s="14">
        <f>SUM(E156,G156,I156)</f>
        <v>28</v>
      </c>
      <c r="D156" s="19">
        <f>SUM(F156,H156,J156)</f>
        <v>8</v>
      </c>
      <c r="E156" s="12">
        <v>12</v>
      </c>
      <c r="F156" s="15">
        <v>4</v>
      </c>
      <c r="G156" s="16">
        <v>16</v>
      </c>
      <c r="H156" s="17">
        <v>4</v>
      </c>
      <c r="I156" s="35"/>
      <c r="J156" s="35"/>
      <c r="K156" s="49"/>
      <c r="M156">
        <v>0</v>
      </c>
      <c r="N156">
        <f>E156+M156</f>
        <v>12</v>
      </c>
    </row>
    <row r="158" spans="1:14" ht="14.25">
      <c r="A158">
        <v>1</v>
      </c>
      <c r="B158">
        <v>2</v>
      </c>
      <c r="C158">
        <v>3</v>
      </c>
      <c r="D158">
        <v>4</v>
      </c>
      <c r="E158">
        <v>5</v>
      </c>
      <c r="F158">
        <v>6</v>
      </c>
      <c r="G158">
        <v>7</v>
      </c>
      <c r="H158">
        <v>8</v>
      </c>
      <c r="I158">
        <v>9</v>
      </c>
      <c r="J158">
        <v>10</v>
      </c>
      <c r="K158">
        <v>11</v>
      </c>
      <c r="L158">
        <v>12</v>
      </c>
      <c r="M158">
        <v>13</v>
      </c>
      <c r="N158">
        <v>14</v>
      </c>
    </row>
  </sheetData>
  <sheetProtection/>
  <mergeCells count="18">
    <mergeCell ref="A3:K3"/>
    <mergeCell ref="C5:D5"/>
    <mergeCell ref="E5:F5"/>
    <mergeCell ref="G5:H5"/>
    <mergeCell ref="I5:J5"/>
    <mergeCell ref="A7:B7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5:A6"/>
    <mergeCell ref="B5:B6"/>
  </mergeCells>
  <printOptions/>
  <pageMargins left="0.75" right="0.75" top="1" bottom="1" header="0.51" footer="0.51"/>
  <pageSetup horizontalDpi="600" verticalDpi="600" orientation="landscape" paperSize="9" scale="46"/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谢涛</cp:lastModifiedBy>
  <dcterms:created xsi:type="dcterms:W3CDTF">2021-11-22T01:37:19Z</dcterms:created>
  <dcterms:modified xsi:type="dcterms:W3CDTF">2022-01-24T02:50:37Z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